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495" windowWidth="25245" windowHeight="13560" firstSheet="3" activeTab="6"/>
  </bookViews>
  <sheets>
    <sheet name="Voter Registration by Gender" sheetId="1" r:id="rId1"/>
    <sheet name="Prop &amp; Number Voted by Gender" sheetId="2" r:id="rId2"/>
    <sheet name="Prop &amp; Number NonPres by Gender" sheetId="3" r:id="rId3"/>
    <sheet name="Prop &amp; Number by Race" sheetId="4" r:id="rId4"/>
    <sheet name="Prop &amp; Number by Age Group" sheetId="5" r:id="rId5"/>
    <sheet name="Prop &amp; Number by Education" sheetId="6" r:id="rId6"/>
    <sheet name="Prop &amp; Number by Marital" sheetId="7" r:id="rId7"/>
  </sheets>
  <definedNames/>
  <calcPr fullCalcOnLoad="1"/>
</workbook>
</file>

<file path=xl/sharedStrings.xml><?xml version="1.0" encoding="utf-8"?>
<sst xmlns="http://schemas.openxmlformats.org/spreadsheetml/2006/main" count="393" uniqueCount="39">
  <si>
    <t>Year</t>
  </si>
  <si>
    <t>Women (Proportion)</t>
  </si>
  <si>
    <t>Men (Proportion)</t>
  </si>
  <si>
    <t>Women (Total)</t>
  </si>
  <si>
    <t xml:space="preserve">Men (Total) </t>
  </si>
  <si>
    <t>18-24</t>
  </si>
  <si>
    <t>25-44</t>
  </si>
  <si>
    <t>45-64</t>
  </si>
  <si>
    <t>65-74</t>
  </si>
  <si>
    <t>75+</t>
  </si>
  <si>
    <t>Asian/Pacific Islander</t>
  </si>
  <si>
    <t>Black</t>
  </si>
  <si>
    <t>Hispanic</t>
  </si>
  <si>
    <t>White, non-Hispanic</t>
  </si>
  <si>
    <t>Less than 9th grade</t>
  </si>
  <si>
    <t>9th to 12th grade, no diploma</t>
  </si>
  <si>
    <t>High school graduate</t>
  </si>
  <si>
    <t>Some college or associate's degree</t>
  </si>
  <si>
    <t>Bachelor's degree</t>
  </si>
  <si>
    <t>Advanced degree</t>
  </si>
  <si>
    <t xml:space="preserve">All Marital Status </t>
  </si>
  <si>
    <t xml:space="preserve">Married (Spouse Present) </t>
  </si>
  <si>
    <t xml:space="preserve">Married (Spouse Absent) </t>
  </si>
  <si>
    <t xml:space="preserve">Widowed </t>
  </si>
  <si>
    <t>Divorced</t>
  </si>
  <si>
    <t>Separated</t>
  </si>
  <si>
    <t xml:space="preserve">Never Married </t>
  </si>
  <si>
    <t>5th to 8th grade</t>
  </si>
  <si>
    <t>Less than 5th grade</t>
  </si>
  <si>
    <t>1996 (categories change)</t>
  </si>
  <si>
    <t>White</t>
  </si>
  <si>
    <t xml:space="preserve">Proportion and Number of Eligible Adult Population Who Reported Voting (in millions) By Race </t>
  </si>
  <si>
    <t>Men (Total)</t>
  </si>
  <si>
    <t>Proportion and Number of Eligible Adult Population Who Reported Voting (in millions) in Presidential Years</t>
  </si>
  <si>
    <t xml:space="preserve">Proportion and Number of Eligible Adult Population Who Reported Registering to Vote (in millions) </t>
  </si>
  <si>
    <t>Hispanic (any race)</t>
  </si>
  <si>
    <t xml:space="preserve">Proportion and Number of Eligible Adult Population Who Reported Voting (in millions) in Non-Presidential Years </t>
  </si>
  <si>
    <t>Proportion and Number of Eligible Adult Population Who Reported Voting (in millions) by Age Groups</t>
  </si>
  <si>
    <t>Proportion and Number of Eligible Adult Population Who Reported Voting (in millions) by Education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</si>
</sst>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/>
    </xf>
    <xf numFmtId="165" fontId="0" fillId="0" borderId="0" xfId="0" applyNumberFormat="1" applyFill="1" applyBorder="1" applyAlignment="1">
      <alignment horizontal="center" wrapText="1"/>
    </xf>
    <xf numFmtId="9" fontId="0" fillId="0" borderId="0" xfId="0" applyNumberFormat="1" applyFill="1" applyAlignment="1">
      <alignment horizontal="center"/>
    </xf>
    <xf numFmtId="10" fontId="21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 vertical="top" wrapText="1" indent="6"/>
    </xf>
    <xf numFmtId="0" fontId="0" fillId="0" borderId="0" xfId="0" applyNumberFormat="1" applyFill="1" applyBorder="1" applyAlignment="1">
      <alignment horizontal="left" wrapText="1" indent="6"/>
    </xf>
    <xf numFmtId="164" fontId="0" fillId="0" borderId="0" xfId="0" applyNumberFormat="1" applyFill="1" applyBorder="1" applyAlignment="1">
      <alignment horizontal="left" vertical="center" wrapText="1" indent="6"/>
    </xf>
    <xf numFmtId="164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25" zoomScaleNormal="125" zoomScalePageLayoutView="0" workbookViewId="0" topLeftCell="A1">
      <selection activeCell="C24" sqref="C24"/>
    </sheetView>
  </sheetViews>
  <sheetFormatPr defaultColWidth="8.875" defaultRowHeight="15.75"/>
  <cols>
    <col min="1" max="1" width="18.875" style="1" customWidth="1"/>
    <col min="2" max="2" width="18.375" style="1" customWidth="1"/>
    <col min="3" max="6" width="20.00390625" style="1" customWidth="1"/>
    <col min="7" max="16384" width="8.875" style="1" customWidth="1"/>
  </cols>
  <sheetData>
    <row r="1" s="26" customFormat="1" ht="21" customHeight="1">
      <c r="A1" s="2" t="s">
        <v>34</v>
      </c>
    </row>
    <row r="2" spans="1:6" s="7" customFormat="1" ht="15.75">
      <c r="A2" s="7" t="s">
        <v>0</v>
      </c>
      <c r="B2" s="7" t="s">
        <v>3</v>
      </c>
      <c r="C2" s="7" t="s">
        <v>32</v>
      </c>
      <c r="D2" s="7" t="s">
        <v>0</v>
      </c>
      <c r="E2" s="7" t="s">
        <v>1</v>
      </c>
      <c r="F2" s="7" t="s">
        <v>2</v>
      </c>
    </row>
    <row r="3" spans="1:6" s="7" customFormat="1" ht="15.75">
      <c r="A3" s="7">
        <v>2022</v>
      </c>
      <c r="B3" s="7">
        <v>84.4</v>
      </c>
      <c r="C3" s="7">
        <v>77</v>
      </c>
      <c r="D3" s="7">
        <v>2022</v>
      </c>
      <c r="E3" s="7">
        <v>70</v>
      </c>
      <c r="F3" s="7">
        <v>68.2</v>
      </c>
    </row>
    <row r="4" spans="1:6" s="7" customFormat="1" ht="15.75">
      <c r="A4" s="7">
        <v>2020</v>
      </c>
      <c r="B4" s="7">
        <v>89</v>
      </c>
      <c r="C4" s="7">
        <v>79.3</v>
      </c>
      <c r="D4" s="7">
        <v>2020</v>
      </c>
      <c r="E4" s="7">
        <v>74.1</v>
      </c>
      <c r="F4" s="7">
        <v>71.2</v>
      </c>
    </row>
    <row r="5" spans="1:6" ht="15.75">
      <c r="A5" s="1">
        <v>2018</v>
      </c>
      <c r="B5" s="1">
        <v>81.3</v>
      </c>
      <c r="C5" s="1">
        <v>71.7</v>
      </c>
      <c r="D5" s="1">
        <v>2018</v>
      </c>
      <c r="E5" s="19">
        <v>68.5</v>
      </c>
      <c r="F5" s="19">
        <v>65.2</v>
      </c>
    </row>
    <row r="6" spans="1:6" ht="15.75">
      <c r="A6" s="1">
        <v>2016</v>
      </c>
      <c r="B6" s="1">
        <v>83.8</v>
      </c>
      <c r="C6" s="1">
        <v>73.8</v>
      </c>
      <c r="D6" s="1">
        <v>2016</v>
      </c>
      <c r="E6" s="19">
        <v>72</v>
      </c>
      <c r="F6" s="19">
        <v>68.6</v>
      </c>
    </row>
    <row r="7" spans="1:6" ht="15.75">
      <c r="A7" s="1">
        <v>2014</v>
      </c>
      <c r="B7" s="1">
        <v>76</v>
      </c>
      <c r="C7" s="1">
        <v>66.1</v>
      </c>
      <c r="D7" s="1">
        <v>2014</v>
      </c>
      <c r="E7" s="19">
        <v>66.3</v>
      </c>
      <c r="F7" s="19">
        <v>62.8</v>
      </c>
    </row>
    <row r="8" spans="1:6" ht="15.75">
      <c r="A8" s="1">
        <v>2012</v>
      </c>
      <c r="B8" s="1">
        <v>81.7</v>
      </c>
      <c r="C8" s="1">
        <v>71.4</v>
      </c>
      <c r="D8" s="1">
        <v>2012</v>
      </c>
      <c r="E8" s="19">
        <v>72.9</v>
      </c>
      <c r="F8" s="19">
        <v>69.3</v>
      </c>
    </row>
    <row r="9" spans="1:6" ht="15.75">
      <c r="A9" s="1">
        <v>2010</v>
      </c>
      <c r="B9" s="1">
        <v>72.9</v>
      </c>
      <c r="C9" s="1">
        <v>64.9</v>
      </c>
      <c r="D9" s="1">
        <v>2010</v>
      </c>
      <c r="E9" s="19">
        <v>66.6</v>
      </c>
      <c r="F9" s="19">
        <v>63.5</v>
      </c>
    </row>
    <row r="10" spans="1:6" ht="15.75">
      <c r="A10" s="1">
        <v>2008</v>
      </c>
      <c r="B10" s="1">
        <v>78.1</v>
      </c>
      <c r="C10" s="1">
        <v>68.2</v>
      </c>
      <c r="D10" s="1">
        <v>2008</v>
      </c>
      <c r="E10" s="19">
        <v>72.8</v>
      </c>
      <c r="F10" s="19">
        <v>69.1</v>
      </c>
    </row>
    <row r="11" spans="1:6" ht="15.75">
      <c r="A11" s="1">
        <v>2006</v>
      </c>
      <c r="B11" s="1">
        <v>72.4</v>
      </c>
      <c r="C11" s="1">
        <v>63.4</v>
      </c>
      <c r="D11" s="1">
        <v>2006</v>
      </c>
      <c r="E11" s="19">
        <v>69</v>
      </c>
      <c r="F11" s="19">
        <v>66</v>
      </c>
    </row>
    <row r="12" spans="1:6" ht="15.75">
      <c r="A12" s="1">
        <v>2004</v>
      </c>
      <c r="B12" s="1">
        <v>75.7</v>
      </c>
      <c r="C12" s="1">
        <v>66.4</v>
      </c>
      <c r="D12" s="1">
        <v>2004</v>
      </c>
      <c r="E12" s="20">
        <v>73.6</v>
      </c>
      <c r="F12" s="20">
        <v>70.5</v>
      </c>
    </row>
    <row r="13" spans="1:6" ht="15.75">
      <c r="A13" s="1">
        <v>2002</v>
      </c>
      <c r="B13" s="1">
        <v>68.7</v>
      </c>
      <c r="C13" s="1">
        <v>59.4</v>
      </c>
      <c r="D13" s="1">
        <v>2002</v>
      </c>
      <c r="E13" s="19">
        <v>68</v>
      </c>
      <c r="F13" s="19">
        <v>64.8</v>
      </c>
    </row>
    <row r="14" spans="1:6" ht="15.75">
      <c r="A14" s="1">
        <v>2000</v>
      </c>
      <c r="B14" s="1">
        <v>69.2</v>
      </c>
      <c r="C14" s="1">
        <v>60.4</v>
      </c>
      <c r="D14" s="1">
        <v>2000</v>
      </c>
      <c r="E14" s="19">
        <v>70.9</v>
      </c>
      <c r="F14" s="19">
        <v>68</v>
      </c>
    </row>
    <row r="15" spans="1:6" ht="15.75">
      <c r="A15" s="1">
        <v>1998</v>
      </c>
      <c r="B15" s="1">
        <v>65.4</v>
      </c>
      <c r="C15" s="1">
        <v>57.7</v>
      </c>
      <c r="D15" s="1">
        <v>1998</v>
      </c>
      <c r="E15" s="19">
        <v>68.4</v>
      </c>
      <c r="F15" s="19">
        <v>65.7</v>
      </c>
    </row>
    <row r="16" spans="1:6" ht="15.75">
      <c r="A16" s="1">
        <v>1996</v>
      </c>
      <c r="B16" s="1">
        <v>68</v>
      </c>
      <c r="C16" s="1">
        <v>59.7</v>
      </c>
      <c r="D16" s="1">
        <v>1996</v>
      </c>
      <c r="E16" s="19">
        <v>72.2</v>
      </c>
      <c r="F16" s="19">
        <v>69.6</v>
      </c>
    </row>
    <row r="17" spans="1:6" ht="15.75">
      <c r="A17" s="1">
        <v>1994</v>
      </c>
      <c r="B17" s="1">
        <v>63.3</v>
      </c>
      <c r="C17" s="1">
        <v>55.7</v>
      </c>
      <c r="D17" s="1">
        <v>1994</v>
      </c>
      <c r="E17" s="1">
        <v>65.9</v>
      </c>
      <c r="F17" s="1">
        <v>68.2</v>
      </c>
    </row>
    <row r="18" spans="1:6" ht="15.75">
      <c r="A18" s="1">
        <v>1992</v>
      </c>
      <c r="B18" s="1">
        <v>67.3</v>
      </c>
      <c r="C18" s="1">
        <v>59.3</v>
      </c>
      <c r="D18" s="1">
        <v>1992</v>
      </c>
      <c r="E18" s="1">
        <v>73.7</v>
      </c>
      <c r="F18" s="1">
        <v>64.6</v>
      </c>
    </row>
    <row r="19" spans="1:6" ht="15.75">
      <c r="A19" s="1">
        <v>1990</v>
      </c>
      <c r="B19" s="1">
        <v>60.2</v>
      </c>
      <c r="C19" s="1">
        <v>53</v>
      </c>
      <c r="D19" s="1">
        <v>1990</v>
      </c>
      <c r="E19" s="1">
        <v>66.7</v>
      </c>
      <c r="F19" s="1">
        <v>65.1</v>
      </c>
    </row>
    <row r="20" spans="1:6" ht="15.75">
      <c r="A20" s="1">
        <v>1988</v>
      </c>
      <c r="B20" s="1">
        <v>63.5</v>
      </c>
      <c r="C20" s="1">
        <v>55.1</v>
      </c>
      <c r="D20" s="1">
        <v>1988</v>
      </c>
      <c r="E20" s="1">
        <v>71.5</v>
      </c>
      <c r="F20" s="1">
        <v>69.1</v>
      </c>
    </row>
    <row r="21" spans="1:6" ht="15.75">
      <c r="A21" s="1">
        <v>1986</v>
      </c>
      <c r="B21" s="1">
        <v>59.5</v>
      </c>
      <c r="C21" s="1">
        <v>52.2</v>
      </c>
      <c r="D21" s="1">
        <v>1986</v>
      </c>
      <c r="E21" s="1">
        <v>68.3</v>
      </c>
      <c r="F21" s="1">
        <v>66.7</v>
      </c>
    </row>
    <row r="22" spans="1:6" ht="15.75">
      <c r="A22" s="1">
        <v>1984</v>
      </c>
      <c r="B22" s="1">
        <v>62.1</v>
      </c>
      <c r="C22" s="1">
        <v>54</v>
      </c>
      <c r="D22" s="1">
        <v>1984</v>
      </c>
      <c r="E22" s="1">
        <v>72.3</v>
      </c>
      <c r="F22" s="1">
        <v>70.4</v>
      </c>
    </row>
    <row r="23" spans="1:6" ht="15.75">
      <c r="A23" s="1">
        <v>1982</v>
      </c>
      <c r="B23" s="1">
        <v>56.3</v>
      </c>
      <c r="C23" s="1">
        <v>49.7</v>
      </c>
      <c r="D23" s="1">
        <v>1982</v>
      </c>
      <c r="E23" s="1">
        <v>67.3</v>
      </c>
      <c r="F23" s="1">
        <v>66.5</v>
      </c>
    </row>
    <row r="24" spans="1:6" ht="15.75">
      <c r="A24" s="1">
        <v>1980</v>
      </c>
      <c r="B24" s="1">
        <v>55.7</v>
      </c>
      <c r="C24" s="1">
        <v>49.3</v>
      </c>
      <c r="D24" s="1">
        <v>1980</v>
      </c>
      <c r="E24" s="1">
        <v>70</v>
      </c>
      <c r="F24" s="1">
        <v>69.4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25" zoomScaleNormal="125" zoomScalePageLayoutView="0" workbookViewId="0" topLeftCell="A1">
      <selection activeCell="C24" sqref="C24"/>
    </sheetView>
  </sheetViews>
  <sheetFormatPr defaultColWidth="8.875" defaultRowHeight="15.75"/>
  <cols>
    <col min="1" max="1" width="8.875" style="1" customWidth="1"/>
    <col min="2" max="2" width="17.875" style="1" customWidth="1"/>
    <col min="3" max="4" width="19.125" style="1" customWidth="1"/>
    <col min="5" max="5" width="15.625" style="1" customWidth="1"/>
    <col min="6" max="6" width="16.50390625" style="1" customWidth="1"/>
    <col min="7" max="16384" width="8.875" style="1" customWidth="1"/>
  </cols>
  <sheetData>
    <row r="1" s="2" customFormat="1" ht="15.75">
      <c r="A1" s="2" t="s">
        <v>33</v>
      </c>
    </row>
    <row r="2" spans="1:6" s="7" customFormat="1" ht="15.75">
      <c r="A2" s="7" t="s">
        <v>0</v>
      </c>
      <c r="B2" s="7" t="s">
        <v>1</v>
      </c>
      <c r="C2" s="7" t="s">
        <v>2</v>
      </c>
      <c r="D2" s="7" t="s">
        <v>0</v>
      </c>
      <c r="E2" s="7" t="s">
        <v>3</v>
      </c>
      <c r="F2" s="7" t="s">
        <v>4</v>
      </c>
    </row>
    <row r="3" spans="1:6" ht="15.75">
      <c r="A3" s="1">
        <v>1980</v>
      </c>
      <c r="B3" s="1">
        <v>61.9</v>
      </c>
      <c r="C3" s="1">
        <v>61.5</v>
      </c>
      <c r="D3" s="1">
        <v>1964</v>
      </c>
      <c r="E3" s="1">
        <v>39.2</v>
      </c>
      <c r="F3" s="1">
        <v>37.5</v>
      </c>
    </row>
    <row r="4" spans="1:6" ht="15.75">
      <c r="A4" s="1">
        <v>1984</v>
      </c>
      <c r="B4" s="1">
        <v>63.5</v>
      </c>
      <c r="C4" s="1">
        <v>61.7</v>
      </c>
      <c r="D4" s="1">
        <v>1968</v>
      </c>
      <c r="E4" s="1">
        <v>41</v>
      </c>
      <c r="F4" s="1">
        <v>38</v>
      </c>
    </row>
    <row r="5" spans="1:6" ht="15.75">
      <c r="A5" s="1">
        <v>1988</v>
      </c>
      <c r="B5" s="1">
        <v>61.4</v>
      </c>
      <c r="C5" s="1">
        <v>59.9</v>
      </c>
      <c r="D5" s="1">
        <v>1972</v>
      </c>
      <c r="E5" s="1">
        <v>44.9</v>
      </c>
      <c r="F5" s="1">
        <v>40.9</v>
      </c>
    </row>
    <row r="6" spans="1:6" ht="15.75">
      <c r="A6" s="1">
        <v>1992</v>
      </c>
      <c r="B6" s="1">
        <v>66.3</v>
      </c>
      <c r="C6" s="1">
        <v>64.6</v>
      </c>
      <c r="D6" s="1">
        <v>1976</v>
      </c>
      <c r="E6" s="1">
        <v>45.6</v>
      </c>
      <c r="F6" s="1">
        <v>41.1</v>
      </c>
    </row>
    <row r="7" spans="1:6" ht="15.75">
      <c r="A7" s="1">
        <v>1996</v>
      </c>
      <c r="B7" s="1">
        <v>59.6</v>
      </c>
      <c r="C7" s="1">
        <v>57</v>
      </c>
      <c r="D7" s="1">
        <v>1980</v>
      </c>
      <c r="E7" s="1">
        <v>49.3</v>
      </c>
      <c r="F7" s="1">
        <v>43.8</v>
      </c>
    </row>
    <row r="8" spans="1:6" ht="15.75">
      <c r="A8" s="1">
        <v>2000</v>
      </c>
      <c r="B8" s="1">
        <v>60.7</v>
      </c>
      <c r="C8" s="1">
        <v>58.1</v>
      </c>
      <c r="D8" s="1">
        <v>1984</v>
      </c>
      <c r="E8" s="1">
        <v>54.5</v>
      </c>
      <c r="F8" s="1">
        <v>47.4</v>
      </c>
    </row>
    <row r="9" spans="1:6" ht="15.75">
      <c r="A9" s="1">
        <v>2004</v>
      </c>
      <c r="B9" s="7">
        <v>65.4</v>
      </c>
      <c r="C9" s="7">
        <v>62.1</v>
      </c>
      <c r="D9" s="1">
        <v>1988</v>
      </c>
      <c r="E9" s="1">
        <v>54.5</v>
      </c>
      <c r="F9" s="1">
        <v>47.7</v>
      </c>
    </row>
    <row r="10" spans="1:6" ht="15.75">
      <c r="A10" s="1">
        <v>2008</v>
      </c>
      <c r="B10" s="1">
        <v>65.6</v>
      </c>
      <c r="C10" s="1">
        <v>61.5</v>
      </c>
      <c r="D10" s="1">
        <v>1992</v>
      </c>
      <c r="E10" s="1">
        <v>60.6</v>
      </c>
      <c r="F10" s="1">
        <v>53.3</v>
      </c>
    </row>
    <row r="11" spans="1:6" ht="15.75">
      <c r="A11" s="1">
        <v>2012</v>
      </c>
      <c r="B11" s="1">
        <v>63.7</v>
      </c>
      <c r="C11" s="1">
        <v>59.8</v>
      </c>
      <c r="D11" s="1">
        <v>1996</v>
      </c>
      <c r="E11" s="1">
        <v>56.1</v>
      </c>
      <c r="F11" s="1">
        <v>48.9</v>
      </c>
    </row>
    <row r="12" spans="1:6" ht="15.75">
      <c r="A12" s="1">
        <v>2016</v>
      </c>
      <c r="B12" s="1">
        <v>63.3</v>
      </c>
      <c r="C12" s="1">
        <v>59.3</v>
      </c>
      <c r="D12" s="1">
        <v>2000</v>
      </c>
      <c r="E12" s="1">
        <v>59.3</v>
      </c>
      <c r="F12" s="1">
        <v>51.5</v>
      </c>
    </row>
    <row r="13" spans="1:6" ht="15.75">
      <c r="A13" s="1">
        <v>2020</v>
      </c>
      <c r="B13" s="7">
        <v>68.4</v>
      </c>
      <c r="C13" s="7">
        <v>65</v>
      </c>
      <c r="D13" s="7">
        <v>2004</v>
      </c>
      <c r="E13" s="7">
        <v>67.3</v>
      </c>
      <c r="F13" s="7">
        <v>58.5</v>
      </c>
    </row>
    <row r="14" spans="2:6" ht="15.75">
      <c r="B14" s="7"/>
      <c r="C14" s="7"/>
      <c r="D14" s="7">
        <v>2008</v>
      </c>
      <c r="E14" s="7">
        <v>70.4</v>
      </c>
      <c r="F14" s="7">
        <v>60.7</v>
      </c>
    </row>
    <row r="15" spans="2:6" ht="15.75">
      <c r="B15" s="7"/>
      <c r="C15" s="7"/>
      <c r="D15" s="7">
        <v>2012</v>
      </c>
      <c r="E15" s="7">
        <v>71.4</v>
      </c>
      <c r="F15" s="7">
        <v>61.6</v>
      </c>
    </row>
    <row r="16" spans="2:6" ht="15.75">
      <c r="B16" s="7"/>
      <c r="C16" s="7"/>
      <c r="D16" s="7">
        <v>2016</v>
      </c>
      <c r="E16" s="7">
        <v>73.7</v>
      </c>
      <c r="F16" s="7">
        <v>63.8</v>
      </c>
    </row>
    <row r="17" spans="2:6" ht="15.75">
      <c r="B17" s="7"/>
      <c r="C17" s="7"/>
      <c r="D17" s="7">
        <v>2020</v>
      </c>
      <c r="E17" s="7">
        <v>82.2</v>
      </c>
      <c r="F17" s="7">
        <v>72.5</v>
      </c>
    </row>
    <row r="18" spans="2:6" ht="15.75">
      <c r="B18" s="7"/>
      <c r="C18" s="7"/>
      <c r="D18" s="7"/>
      <c r="E18" s="7"/>
      <c r="F18" s="7"/>
    </row>
    <row r="19" spans="2:6" ht="15.75">
      <c r="B19" s="7"/>
      <c r="C19" s="7"/>
      <c r="D19" s="7"/>
      <c r="E19" s="7"/>
      <c r="F19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25" zoomScaleNormal="125" zoomScalePageLayoutView="0" workbookViewId="0" topLeftCell="A1">
      <selection activeCell="F18" sqref="F18"/>
    </sheetView>
  </sheetViews>
  <sheetFormatPr defaultColWidth="8.875" defaultRowHeight="15.75"/>
  <cols>
    <col min="1" max="1" width="13.125" style="1" customWidth="1"/>
    <col min="2" max="2" width="18.00390625" style="1" customWidth="1"/>
    <col min="3" max="5" width="16.00390625" style="1" customWidth="1"/>
    <col min="6" max="6" width="15.625" style="1" customWidth="1"/>
    <col min="7" max="16384" width="8.875" style="1" customWidth="1"/>
  </cols>
  <sheetData>
    <row r="1" s="26" customFormat="1" ht="18.75" customHeight="1">
      <c r="A1" s="2" t="s">
        <v>36</v>
      </c>
    </row>
    <row r="2" spans="1:6" s="7" customFormat="1" ht="15.75">
      <c r="A2" s="7" t="s">
        <v>0</v>
      </c>
      <c r="B2" s="7" t="s">
        <v>1</v>
      </c>
      <c r="C2" s="7" t="s">
        <v>2</v>
      </c>
      <c r="D2" s="7" t="s">
        <v>0</v>
      </c>
      <c r="E2" s="7" t="s">
        <v>3</v>
      </c>
      <c r="F2" s="7" t="s">
        <v>4</v>
      </c>
    </row>
    <row r="3" spans="1:6" s="7" customFormat="1" ht="15.75">
      <c r="A3" s="7">
        <v>2022</v>
      </c>
      <c r="B3" s="7">
        <v>53</v>
      </c>
      <c r="C3" s="7">
        <v>51.3</v>
      </c>
      <c r="D3" s="7">
        <v>2022</v>
      </c>
      <c r="E3" s="7">
        <v>64</v>
      </c>
      <c r="F3" s="7">
        <v>58</v>
      </c>
    </row>
    <row r="4" spans="1:6" ht="15.75">
      <c r="A4" s="1">
        <v>2018</v>
      </c>
      <c r="B4" s="1">
        <v>55</v>
      </c>
      <c r="C4" s="1">
        <v>51.8</v>
      </c>
      <c r="D4" s="1">
        <v>2018</v>
      </c>
      <c r="E4" s="7">
        <v>65.3</v>
      </c>
      <c r="F4" s="7">
        <v>57</v>
      </c>
    </row>
    <row r="5" spans="1:6" ht="15.75">
      <c r="A5" s="1">
        <v>2014</v>
      </c>
      <c r="B5" s="1">
        <v>43</v>
      </c>
      <c r="C5" s="1">
        <v>40.8</v>
      </c>
      <c r="D5" s="1">
        <v>2014</v>
      </c>
      <c r="E5" s="1">
        <v>49.2</v>
      </c>
      <c r="F5" s="1">
        <v>43</v>
      </c>
    </row>
    <row r="6" spans="1:6" ht="15.75">
      <c r="A6" s="1">
        <v>2010</v>
      </c>
      <c r="B6" s="1">
        <v>46.2</v>
      </c>
      <c r="C6" s="1">
        <v>44.8</v>
      </c>
      <c r="D6" s="1">
        <v>2010</v>
      </c>
      <c r="E6" s="1">
        <v>50.6</v>
      </c>
      <c r="F6" s="1">
        <v>45.4</v>
      </c>
    </row>
    <row r="7" spans="1:6" ht="15.75">
      <c r="A7" s="1">
        <v>2006</v>
      </c>
      <c r="B7" s="1">
        <v>48.6</v>
      </c>
      <c r="C7" s="1">
        <v>46.9</v>
      </c>
      <c r="D7" s="1">
        <v>2006</v>
      </c>
      <c r="E7" s="1">
        <v>51</v>
      </c>
      <c r="F7" s="1">
        <v>45.1</v>
      </c>
    </row>
    <row r="8" spans="1:6" ht="15.75">
      <c r="A8" s="1">
        <v>2002</v>
      </c>
      <c r="B8" s="1">
        <v>46.6</v>
      </c>
      <c r="C8" s="1">
        <v>45.6</v>
      </c>
      <c r="D8" s="1">
        <v>2002</v>
      </c>
      <c r="E8" s="1">
        <v>47.1</v>
      </c>
      <c r="F8" s="1">
        <v>41.8</v>
      </c>
    </row>
    <row r="9" spans="1:6" ht="15.75">
      <c r="A9" s="1">
        <v>1998</v>
      </c>
      <c r="B9" s="1">
        <v>45.7</v>
      </c>
      <c r="C9" s="1">
        <v>44.9</v>
      </c>
      <c r="D9" s="1">
        <v>1998</v>
      </c>
      <c r="E9" s="1">
        <v>43.7</v>
      </c>
      <c r="F9" s="1">
        <v>39.4</v>
      </c>
    </row>
    <row r="10" spans="1:6" ht="15.75">
      <c r="A10" s="1">
        <v>1994</v>
      </c>
      <c r="B10" s="18">
        <v>48.5</v>
      </c>
      <c r="C10" s="18">
        <v>48.2</v>
      </c>
      <c r="D10" s="1">
        <v>1994</v>
      </c>
      <c r="E10" s="1">
        <v>45</v>
      </c>
      <c r="F10" s="1">
        <v>40.7</v>
      </c>
    </row>
    <row r="11" spans="1:6" ht="15.75">
      <c r="A11" s="1">
        <v>1990</v>
      </c>
      <c r="B11" s="18">
        <v>48</v>
      </c>
      <c r="C11" s="18">
        <v>47.5</v>
      </c>
      <c r="D11" s="1">
        <v>1990</v>
      </c>
      <c r="E11" s="1">
        <v>43.3</v>
      </c>
      <c r="F11" s="1">
        <v>38.7</v>
      </c>
    </row>
    <row r="12" spans="1:6" ht="15.75">
      <c r="A12" s="1">
        <v>1986</v>
      </c>
      <c r="B12" s="18">
        <v>48.4</v>
      </c>
      <c r="C12" s="18">
        <v>48.2</v>
      </c>
      <c r="D12" s="1">
        <v>1986</v>
      </c>
      <c r="E12" s="1">
        <v>42.2</v>
      </c>
      <c r="F12" s="1">
        <v>37.7</v>
      </c>
    </row>
    <row r="13" spans="1:6" ht="15.75">
      <c r="A13" s="1">
        <v>1982</v>
      </c>
      <c r="B13" s="18">
        <v>50.5</v>
      </c>
      <c r="C13" s="18">
        <v>50.9</v>
      </c>
      <c r="D13" s="1">
        <v>1982</v>
      </c>
      <c r="E13" s="1">
        <v>42.3</v>
      </c>
      <c r="F13" s="1">
        <v>38</v>
      </c>
    </row>
    <row r="14" spans="1:6" ht="15.75">
      <c r="A14" s="1">
        <v>1978</v>
      </c>
      <c r="B14" s="18">
        <v>47</v>
      </c>
      <c r="C14" s="18">
        <v>48.2</v>
      </c>
      <c r="D14" s="1">
        <v>1978</v>
      </c>
      <c r="E14" s="1">
        <v>36.3</v>
      </c>
      <c r="F14" s="1">
        <v>33.3</v>
      </c>
    </row>
    <row r="15" spans="2:6" ht="15.75">
      <c r="B15" s="7"/>
      <c r="C15" s="7"/>
      <c r="D15" s="1">
        <v>1974</v>
      </c>
      <c r="E15" s="1">
        <v>32.5</v>
      </c>
      <c r="F15" s="1">
        <v>30.7</v>
      </c>
    </row>
    <row r="16" spans="4:6" ht="15.75">
      <c r="D16" s="1">
        <v>1970</v>
      </c>
      <c r="E16" s="1">
        <v>33.8</v>
      </c>
      <c r="F16" s="1">
        <v>32</v>
      </c>
    </row>
    <row r="17" spans="4:6" ht="15.75">
      <c r="D17" s="1">
        <v>1966</v>
      </c>
      <c r="E17" s="1">
        <v>31.8</v>
      </c>
      <c r="F17" s="1">
        <v>30.7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3"/>
  <sheetViews>
    <sheetView zoomScale="125" zoomScaleNormal="125" zoomScalePageLayoutView="0" workbookViewId="0" topLeftCell="A1">
      <selection activeCell="E26" sqref="E26"/>
    </sheetView>
  </sheetViews>
  <sheetFormatPr defaultColWidth="8.875" defaultRowHeight="15.75"/>
  <cols>
    <col min="1" max="1" width="18.875" style="1" customWidth="1"/>
    <col min="2" max="2" width="18.50390625" style="1" customWidth="1"/>
    <col min="3" max="3" width="20.00390625" style="1" customWidth="1"/>
    <col min="4" max="4" width="25.875" style="1" customWidth="1"/>
    <col min="5" max="5" width="23.375" style="1" customWidth="1"/>
    <col min="6" max="16384" width="8.875" style="1" customWidth="1"/>
  </cols>
  <sheetData>
    <row r="1" s="26" customFormat="1" ht="21" customHeight="1">
      <c r="A1" s="2" t="s">
        <v>31</v>
      </c>
    </row>
    <row r="2" spans="1:5" s="7" customFormat="1" ht="16.5" customHeight="1">
      <c r="A2" s="7">
        <v>2022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21" customFormat="1" ht="15.75">
      <c r="A3" s="21" t="s">
        <v>10</v>
      </c>
      <c r="B3" s="22">
        <v>39.8</v>
      </c>
      <c r="C3" s="23">
        <v>40.6</v>
      </c>
      <c r="D3" s="21">
        <v>2.5</v>
      </c>
      <c r="E3" s="21">
        <v>2.3</v>
      </c>
    </row>
    <row r="4" spans="1:5" s="24" customFormat="1" ht="15.75">
      <c r="A4" s="24" t="s">
        <v>11</v>
      </c>
      <c r="B4" s="24">
        <v>47.8</v>
      </c>
      <c r="C4" s="3">
        <v>41.9</v>
      </c>
      <c r="D4" s="24">
        <v>8</v>
      </c>
      <c r="E4" s="24">
        <v>5.9</v>
      </c>
    </row>
    <row r="5" spans="1:5" s="7" customFormat="1" ht="15.75">
      <c r="A5" s="7" t="s">
        <v>35</v>
      </c>
      <c r="B5" s="7">
        <v>39.6</v>
      </c>
      <c r="C5" s="3">
        <v>36</v>
      </c>
      <c r="D5" s="7">
        <v>6.4</v>
      </c>
      <c r="E5" s="7">
        <v>5.4</v>
      </c>
    </row>
    <row r="6" spans="1:5" s="7" customFormat="1" ht="15.75">
      <c r="A6" s="7" t="s">
        <v>13</v>
      </c>
      <c r="B6" s="7">
        <v>58.2</v>
      </c>
      <c r="C6" s="7">
        <v>57.1</v>
      </c>
      <c r="D6" s="7">
        <v>46</v>
      </c>
      <c r="E6" s="7">
        <v>43.3</v>
      </c>
    </row>
    <row r="7" s="7" customFormat="1" ht="15.75"/>
    <row r="8" spans="1:5" s="7" customFormat="1" ht="15.75">
      <c r="A8" s="7">
        <v>2020</v>
      </c>
      <c r="B8" s="7" t="s">
        <v>1</v>
      </c>
      <c r="C8" s="7" t="s">
        <v>2</v>
      </c>
      <c r="D8" s="7" t="s">
        <v>3</v>
      </c>
      <c r="E8" s="7" t="s">
        <v>32</v>
      </c>
    </row>
    <row r="9" spans="1:5" s="7" customFormat="1" ht="16.5" customHeight="1">
      <c r="A9" s="21" t="s">
        <v>10</v>
      </c>
      <c r="B9" s="22">
        <v>61.3</v>
      </c>
      <c r="C9" s="23">
        <v>57.8</v>
      </c>
      <c r="D9" s="21">
        <v>3.8</v>
      </c>
      <c r="E9" s="21">
        <v>3.1</v>
      </c>
    </row>
    <row r="10" spans="1:5" s="21" customFormat="1" ht="15.75">
      <c r="A10" s="24" t="s">
        <v>11</v>
      </c>
      <c r="B10" s="24">
        <v>66.3</v>
      </c>
      <c r="C10" s="3">
        <v>58.3</v>
      </c>
      <c r="D10" s="24">
        <v>10.9</v>
      </c>
      <c r="E10" s="24">
        <v>8</v>
      </c>
    </row>
    <row r="11" spans="1:5" s="24" customFormat="1" ht="15.75">
      <c r="A11" s="7" t="s">
        <v>12</v>
      </c>
      <c r="B11" s="7">
        <v>56.4</v>
      </c>
      <c r="C11" s="3">
        <v>51</v>
      </c>
      <c r="D11" s="7">
        <v>8.8</v>
      </c>
      <c r="E11" s="7">
        <v>7.6</v>
      </c>
    </row>
    <row r="12" spans="1:5" s="7" customFormat="1" ht="15.75">
      <c r="A12" s="7" t="s">
        <v>13</v>
      </c>
      <c r="B12" s="7">
        <v>71.9</v>
      </c>
      <c r="C12" s="3">
        <v>69.9</v>
      </c>
      <c r="D12" s="7">
        <v>57.2</v>
      </c>
      <c r="E12" s="7">
        <v>52.6</v>
      </c>
    </row>
    <row r="13" s="7" customFormat="1" ht="15.75"/>
    <row r="14" spans="1:5" s="7" customFormat="1" ht="15.75">
      <c r="A14" s="7">
        <v>2018</v>
      </c>
      <c r="B14" s="7" t="s">
        <v>1</v>
      </c>
      <c r="C14" s="7" t="s">
        <v>2</v>
      </c>
      <c r="D14" s="7" t="s">
        <v>3</v>
      </c>
      <c r="E14" s="7" t="s">
        <v>32</v>
      </c>
    </row>
    <row r="15" spans="1:5" s="7" customFormat="1" ht="15.75">
      <c r="A15" s="21" t="s">
        <v>10</v>
      </c>
      <c r="B15" s="22">
        <v>41.4</v>
      </c>
      <c r="C15" s="23">
        <v>39.7</v>
      </c>
      <c r="D15" s="21">
        <v>2.4</v>
      </c>
      <c r="E15" s="21">
        <v>2.1</v>
      </c>
    </row>
    <row r="16" spans="1:5" s="7" customFormat="1" ht="15.75">
      <c r="A16" s="24" t="s">
        <v>11</v>
      </c>
      <c r="B16" s="24">
        <v>54.9</v>
      </c>
      <c r="C16" s="3">
        <v>46.4</v>
      </c>
      <c r="D16" s="24">
        <v>8.9</v>
      </c>
      <c r="E16" s="24">
        <v>6.3</v>
      </c>
    </row>
    <row r="17" spans="1:5" s="7" customFormat="1" ht="15.75">
      <c r="A17" s="7" t="s">
        <v>12</v>
      </c>
      <c r="B17" s="7">
        <v>43.3</v>
      </c>
      <c r="C17" s="3">
        <v>37.3</v>
      </c>
      <c r="D17" s="7">
        <v>6.5</v>
      </c>
      <c r="E17" s="7">
        <v>5.2</v>
      </c>
    </row>
    <row r="18" spans="1:5" s="7" customFormat="1" ht="15.75">
      <c r="A18" s="7" t="s">
        <v>13</v>
      </c>
      <c r="B18" s="7">
        <v>58.4</v>
      </c>
      <c r="C18" s="3">
        <v>56.4</v>
      </c>
      <c r="D18" s="7">
        <v>46.5</v>
      </c>
      <c r="E18" s="7">
        <v>42.5</v>
      </c>
    </row>
    <row r="19" s="7" customFormat="1" ht="15.75"/>
    <row r="20" s="7" customFormat="1" ht="15.75">
      <c r="A20" s="7">
        <v>2016</v>
      </c>
    </row>
    <row r="21" spans="1:5" s="7" customFormat="1" ht="15.75">
      <c r="A21" s="7" t="s">
        <v>10</v>
      </c>
      <c r="B21" s="25">
        <v>48.4</v>
      </c>
      <c r="C21" s="7">
        <v>49.7</v>
      </c>
      <c r="D21" s="7">
        <v>2.7</v>
      </c>
      <c r="E21" s="7">
        <v>2.4</v>
      </c>
    </row>
    <row r="22" spans="1:5" s="7" customFormat="1" ht="15.75">
      <c r="A22" s="7" t="s">
        <v>11</v>
      </c>
      <c r="B22" s="7">
        <v>63.7</v>
      </c>
      <c r="C22" s="7">
        <v>54.2</v>
      </c>
      <c r="D22" s="7">
        <v>10.1</v>
      </c>
      <c r="E22" s="7">
        <v>7</v>
      </c>
    </row>
    <row r="23" spans="1:5" s="7" customFormat="1" ht="15.75">
      <c r="A23" s="7" t="s">
        <v>12</v>
      </c>
      <c r="B23" s="7">
        <v>50</v>
      </c>
      <c r="C23" s="7">
        <v>45</v>
      </c>
      <c r="D23" s="7">
        <v>6.9</v>
      </c>
      <c r="E23" s="7">
        <v>5.8</v>
      </c>
    </row>
    <row r="24" spans="1:5" s="7" customFormat="1" ht="15.75">
      <c r="A24" s="7" t="s">
        <v>13</v>
      </c>
      <c r="B24" s="7">
        <v>66.8</v>
      </c>
      <c r="C24" s="7">
        <v>63.7</v>
      </c>
      <c r="D24" s="7">
        <v>53.1</v>
      </c>
      <c r="E24" s="7">
        <v>47.8</v>
      </c>
    </row>
    <row r="25" s="7" customFormat="1" ht="15.75"/>
    <row r="26" s="7" customFormat="1" ht="15.75">
      <c r="A26" s="7">
        <v>2014</v>
      </c>
    </row>
    <row r="27" spans="1:5" s="7" customFormat="1" ht="15.75">
      <c r="A27" s="7" t="s">
        <v>10</v>
      </c>
      <c r="B27" s="7">
        <v>28.1</v>
      </c>
      <c r="C27" s="7">
        <v>26</v>
      </c>
      <c r="D27" s="7">
        <v>1.4</v>
      </c>
      <c r="E27" s="7">
        <v>1.1</v>
      </c>
    </row>
    <row r="28" spans="1:5" s="7" customFormat="1" ht="15.75">
      <c r="A28" s="7" t="s">
        <v>11</v>
      </c>
      <c r="B28" s="7">
        <v>43</v>
      </c>
      <c r="C28" s="7">
        <v>35.6</v>
      </c>
      <c r="D28" s="7">
        <v>6.6</v>
      </c>
      <c r="E28" s="7">
        <v>4.4</v>
      </c>
    </row>
    <row r="29" spans="1:5" s="7" customFormat="1" ht="15.75">
      <c r="A29" s="7" t="s">
        <v>12</v>
      </c>
      <c r="B29" s="7">
        <v>28.7</v>
      </c>
      <c r="C29" s="7">
        <v>25.2</v>
      </c>
      <c r="D29" s="7">
        <v>3.7</v>
      </c>
      <c r="E29" s="7">
        <v>3.1</v>
      </c>
    </row>
    <row r="30" spans="1:5" s="7" customFormat="1" ht="15.75">
      <c r="A30" s="7" t="s">
        <v>13</v>
      </c>
      <c r="B30" s="7">
        <v>46.3</v>
      </c>
      <c r="C30" s="7">
        <v>45.2</v>
      </c>
      <c r="D30" s="7">
        <v>36.7</v>
      </c>
      <c r="E30" s="7">
        <v>33.7</v>
      </c>
    </row>
    <row r="31" s="7" customFormat="1" ht="15.75"/>
    <row r="32" s="7" customFormat="1" ht="15.75">
      <c r="A32" s="7">
        <v>2012</v>
      </c>
    </row>
    <row r="33" spans="1:5" s="7" customFormat="1" ht="15.75">
      <c r="A33" s="7" t="s">
        <v>10</v>
      </c>
      <c r="B33" s="7">
        <v>48.5</v>
      </c>
      <c r="C33" s="7">
        <v>46</v>
      </c>
      <c r="D33" s="7">
        <v>2.1</v>
      </c>
      <c r="E33" s="7">
        <v>1.8</v>
      </c>
    </row>
    <row r="34" spans="1:5" s="7" customFormat="1" ht="15.75">
      <c r="A34" s="7" t="s">
        <v>11</v>
      </c>
      <c r="B34" s="7">
        <v>70.1</v>
      </c>
      <c r="C34" s="7">
        <v>61.4</v>
      </c>
      <c r="D34" s="7">
        <v>10.4</v>
      </c>
      <c r="E34" s="7">
        <v>7.4</v>
      </c>
    </row>
    <row r="35" spans="1:5" s="7" customFormat="1" ht="15.75">
      <c r="A35" s="7" t="s">
        <v>12</v>
      </c>
      <c r="B35" s="7">
        <v>49.8</v>
      </c>
      <c r="C35" s="7">
        <v>46</v>
      </c>
      <c r="D35" s="7">
        <v>6</v>
      </c>
      <c r="E35" s="7">
        <v>5.2</v>
      </c>
    </row>
    <row r="36" spans="1:5" s="7" customFormat="1" ht="15.75">
      <c r="A36" s="7" t="s">
        <v>13</v>
      </c>
      <c r="B36" s="7">
        <v>65.6</v>
      </c>
      <c r="C36" s="7">
        <v>62.6</v>
      </c>
      <c r="D36" s="7">
        <v>51.8</v>
      </c>
      <c r="E36" s="7">
        <v>46.3</v>
      </c>
    </row>
    <row r="37" s="7" customFormat="1" ht="15.75"/>
    <row r="38" s="7" customFormat="1" ht="15.75">
      <c r="A38" s="7">
        <v>2010</v>
      </c>
    </row>
    <row r="39" spans="1:5" s="7" customFormat="1" ht="15.75">
      <c r="A39" s="7" t="s">
        <v>10</v>
      </c>
      <c r="B39" s="7">
        <v>29.2</v>
      </c>
      <c r="C39" s="7">
        <v>32.6</v>
      </c>
      <c r="D39" s="7">
        <v>1.2</v>
      </c>
      <c r="E39" s="7">
        <v>1.2</v>
      </c>
    </row>
    <row r="40" spans="1:5" s="7" customFormat="1" ht="15.75">
      <c r="A40" s="7" t="s">
        <v>11</v>
      </c>
      <c r="B40" s="7">
        <v>45.9</v>
      </c>
      <c r="C40" s="7">
        <v>40.4</v>
      </c>
      <c r="D40" s="7">
        <v>6.6</v>
      </c>
      <c r="E40" s="7">
        <v>4.6</v>
      </c>
    </row>
    <row r="41" spans="1:5" s="7" customFormat="1" ht="15.75">
      <c r="A41" s="7" t="s">
        <v>12</v>
      </c>
      <c r="B41" s="7">
        <v>32.8</v>
      </c>
      <c r="C41" s="7">
        <v>29.6</v>
      </c>
      <c r="D41" s="7">
        <v>3.5</v>
      </c>
      <c r="E41" s="7">
        <v>3.1</v>
      </c>
    </row>
    <row r="42" spans="1:5" s="7" customFormat="1" ht="15.75">
      <c r="A42" s="7" t="s">
        <v>13</v>
      </c>
      <c r="B42" s="7">
        <v>47.2</v>
      </c>
      <c r="C42" s="7">
        <v>46.1</v>
      </c>
      <c r="D42" s="7">
        <v>41.8</v>
      </c>
      <c r="E42" s="7">
        <v>38.7</v>
      </c>
    </row>
    <row r="43" s="7" customFormat="1" ht="15.75"/>
    <row r="44" s="7" customFormat="1" ht="15.75">
      <c r="A44" s="7">
        <v>2008</v>
      </c>
    </row>
    <row r="45" spans="1:5" s="7" customFormat="1" ht="15.75">
      <c r="A45" s="7" t="s">
        <v>10</v>
      </c>
      <c r="B45" s="7">
        <v>47.5</v>
      </c>
      <c r="C45" s="7">
        <v>47.6</v>
      </c>
      <c r="D45" s="7">
        <v>1.8</v>
      </c>
      <c r="E45" s="7">
        <v>1.6</v>
      </c>
    </row>
    <row r="46" spans="1:5" s="7" customFormat="1" ht="15.75">
      <c r="A46" s="7" t="s">
        <v>11</v>
      </c>
      <c r="B46" s="7">
        <v>68.1</v>
      </c>
      <c r="C46" s="7">
        <v>60.5</v>
      </c>
      <c r="D46" s="7">
        <v>9.4</v>
      </c>
      <c r="E46" s="7">
        <v>6.7</v>
      </c>
    </row>
    <row r="47" spans="1:5" s="7" customFormat="1" ht="15.75">
      <c r="A47" s="7" t="s">
        <v>12</v>
      </c>
      <c r="B47" s="7">
        <v>51.8</v>
      </c>
      <c r="C47" s="7">
        <v>47.9</v>
      </c>
      <c r="D47" s="7">
        <v>5.1</v>
      </c>
      <c r="E47" s="7">
        <v>4.6</v>
      </c>
    </row>
    <row r="48" spans="1:5" s="7" customFormat="1" ht="15.75">
      <c r="A48" s="7" t="s">
        <v>13</v>
      </c>
      <c r="B48" s="7">
        <v>67.9</v>
      </c>
      <c r="C48" s="7">
        <v>64.2</v>
      </c>
      <c r="D48" s="7">
        <v>53.1</v>
      </c>
      <c r="E48" s="7">
        <v>47</v>
      </c>
    </row>
    <row r="49" s="7" customFormat="1" ht="15.75"/>
    <row r="50" s="7" customFormat="1" ht="15.75">
      <c r="A50" s="7">
        <v>2006</v>
      </c>
    </row>
    <row r="51" spans="1:5" s="7" customFormat="1" ht="15.75">
      <c r="A51" s="7" t="s">
        <v>10</v>
      </c>
      <c r="B51" s="7">
        <v>34.4</v>
      </c>
      <c r="C51" s="7">
        <v>30.2</v>
      </c>
      <c r="D51" s="7">
        <v>1.2</v>
      </c>
      <c r="E51" s="7">
        <v>0.94</v>
      </c>
    </row>
    <row r="52" spans="1:5" s="7" customFormat="1" ht="15.75">
      <c r="A52" s="7" t="s">
        <v>11</v>
      </c>
      <c r="B52" s="7">
        <v>43.7</v>
      </c>
      <c r="C52" s="7">
        <v>37.6</v>
      </c>
      <c r="D52" s="7">
        <v>5.9</v>
      </c>
      <c r="E52" s="7">
        <v>4</v>
      </c>
    </row>
    <row r="53" spans="1:5" s="7" customFormat="1" ht="15.75">
      <c r="A53" s="7" t="s">
        <v>12</v>
      </c>
      <c r="B53" s="7">
        <v>33.5</v>
      </c>
      <c r="C53" s="7">
        <v>31</v>
      </c>
      <c r="D53" s="7">
        <v>3</v>
      </c>
      <c r="E53" s="7">
        <v>2.6</v>
      </c>
    </row>
    <row r="54" spans="1:5" s="7" customFormat="1" ht="15.75">
      <c r="A54" s="7" t="s">
        <v>13</v>
      </c>
      <c r="B54" s="7">
        <v>50.3</v>
      </c>
      <c r="C54" s="7">
        <v>49.1</v>
      </c>
      <c r="D54" s="7">
        <v>43</v>
      </c>
      <c r="E54" s="7">
        <v>39.3</v>
      </c>
    </row>
    <row r="55" s="7" customFormat="1" ht="15.75"/>
    <row r="56" s="7" customFormat="1" ht="15.75">
      <c r="A56" s="7">
        <v>2004</v>
      </c>
    </row>
    <row r="57" spans="1:5" s="7" customFormat="1" ht="15.75">
      <c r="A57" s="7" t="s">
        <v>10</v>
      </c>
      <c r="B57" s="7">
        <v>46.2</v>
      </c>
      <c r="C57" s="7">
        <v>42</v>
      </c>
      <c r="D57" s="7">
        <v>1.5</v>
      </c>
      <c r="E57" s="7">
        <v>1.3</v>
      </c>
    </row>
    <row r="58" spans="1:5" s="7" customFormat="1" ht="15.75">
      <c r="A58" s="7" t="s">
        <v>11</v>
      </c>
      <c r="B58" s="7">
        <v>63.4</v>
      </c>
      <c r="C58" s="7">
        <v>55.8</v>
      </c>
      <c r="D58" s="7">
        <v>8.3</v>
      </c>
      <c r="E58" s="7">
        <v>5.7</v>
      </c>
    </row>
    <row r="59" spans="1:5" s="7" customFormat="1" ht="15.75">
      <c r="A59" s="7" t="s">
        <v>12</v>
      </c>
      <c r="B59" s="7">
        <v>49.4</v>
      </c>
      <c r="C59" s="7">
        <v>44.8</v>
      </c>
      <c r="D59" s="7">
        <v>4.1</v>
      </c>
      <c r="E59" s="7">
        <v>3.5</v>
      </c>
    </row>
    <row r="60" spans="1:5" s="7" customFormat="1" ht="15.75">
      <c r="A60" s="7" t="s">
        <v>13</v>
      </c>
      <c r="B60" s="7">
        <v>68.4</v>
      </c>
      <c r="C60" s="7">
        <v>65.9</v>
      </c>
      <c r="D60" s="7">
        <v>52.5</v>
      </c>
      <c r="E60" s="7">
        <v>47.1</v>
      </c>
    </row>
    <row r="61" s="7" customFormat="1" ht="15.75"/>
    <row r="62" s="7" customFormat="1" ht="15.75">
      <c r="A62" s="7">
        <v>2002</v>
      </c>
    </row>
    <row r="63" spans="1:5" s="7" customFormat="1" ht="15.75">
      <c r="A63" s="7" t="s">
        <v>10</v>
      </c>
      <c r="B63" s="7">
        <v>29.6</v>
      </c>
      <c r="C63" s="7">
        <v>32.9</v>
      </c>
      <c r="D63" s="7">
        <v>0.94</v>
      </c>
      <c r="E63" s="7">
        <v>0.93</v>
      </c>
    </row>
    <row r="64" spans="1:5" s="7" customFormat="1" ht="15.75">
      <c r="A64" s="7" t="s">
        <v>11</v>
      </c>
      <c r="B64" s="7">
        <v>45.5</v>
      </c>
      <c r="C64" s="7">
        <v>38.2</v>
      </c>
      <c r="D64" s="7">
        <v>5.9</v>
      </c>
      <c r="E64" s="7">
        <v>3.8</v>
      </c>
    </row>
    <row r="65" spans="1:5" s="7" customFormat="1" ht="15.75">
      <c r="A65" s="7" t="s">
        <v>12</v>
      </c>
      <c r="B65" s="7">
        <v>31.5</v>
      </c>
      <c r="C65" s="7">
        <v>29.3</v>
      </c>
      <c r="D65" s="7">
        <v>2.5</v>
      </c>
      <c r="E65" s="7">
        <v>2.2</v>
      </c>
    </row>
    <row r="66" spans="1:5" s="7" customFormat="1" ht="15.75">
      <c r="A66" s="7" t="s">
        <v>13</v>
      </c>
      <c r="B66" s="7">
        <v>49.2</v>
      </c>
      <c r="C66" s="7">
        <v>49</v>
      </c>
      <c r="D66" s="7">
        <v>37.6</v>
      </c>
      <c r="E66" s="7">
        <v>34.7</v>
      </c>
    </row>
    <row r="67" s="7" customFormat="1" ht="15.75"/>
    <row r="68" s="7" customFormat="1" ht="15.75">
      <c r="A68" s="7">
        <v>2000</v>
      </c>
    </row>
    <row r="69" spans="1:5" s="7" customFormat="1" ht="15.75">
      <c r="A69" s="7" t="s">
        <v>10</v>
      </c>
      <c r="B69" s="7">
        <v>42.5</v>
      </c>
      <c r="C69" s="7">
        <v>44.3</v>
      </c>
      <c r="D69" s="7">
        <v>1.1</v>
      </c>
      <c r="E69" s="7">
        <v>1</v>
      </c>
    </row>
    <row r="70" spans="1:5" s="7" customFormat="1" ht="15.75">
      <c r="A70" s="7" t="s">
        <v>11</v>
      </c>
      <c r="B70" s="7">
        <v>59.7</v>
      </c>
      <c r="C70" s="7">
        <v>53</v>
      </c>
      <c r="D70" s="7">
        <v>7.6</v>
      </c>
      <c r="E70" s="7">
        <v>5.3</v>
      </c>
    </row>
    <row r="71" spans="1:5" s="7" customFormat="1" ht="15.75">
      <c r="A71" s="7" t="s">
        <v>12</v>
      </c>
      <c r="B71" s="7">
        <v>46.1</v>
      </c>
      <c r="C71" s="7">
        <v>43.9</v>
      </c>
      <c r="D71" s="7">
        <v>3.3</v>
      </c>
      <c r="E71" s="7">
        <v>2.7</v>
      </c>
    </row>
    <row r="72" spans="1:5" s="7" customFormat="1" ht="15.75">
      <c r="A72" s="7" t="s">
        <v>13</v>
      </c>
      <c r="B72" s="7">
        <v>63</v>
      </c>
      <c r="C72" s="7">
        <v>60.6</v>
      </c>
      <c r="D72" s="7">
        <v>47.1</v>
      </c>
      <c r="E72" s="7">
        <v>42.2</v>
      </c>
    </row>
    <row r="73" s="7" customFormat="1" ht="15.75"/>
    <row r="74" s="7" customFormat="1" ht="15.75">
      <c r="A74" s="7">
        <v>1998</v>
      </c>
    </row>
    <row r="75" spans="1:5" s="7" customFormat="1" ht="15.75">
      <c r="A75" s="7" t="s">
        <v>10</v>
      </c>
      <c r="B75" s="20">
        <v>33.4</v>
      </c>
      <c r="C75" s="20">
        <v>31.1</v>
      </c>
      <c r="D75" s="7">
        <v>0.76</v>
      </c>
      <c r="E75" s="7">
        <v>0.65</v>
      </c>
    </row>
    <row r="76" spans="1:5" s="7" customFormat="1" ht="15.75">
      <c r="A76" s="7" t="s">
        <v>11</v>
      </c>
      <c r="B76" s="20">
        <v>43.6</v>
      </c>
      <c r="C76" s="20">
        <v>39.5</v>
      </c>
      <c r="D76" s="7">
        <v>5.4</v>
      </c>
      <c r="E76" s="7">
        <v>3.9</v>
      </c>
    </row>
    <row r="77" spans="1:5" s="7" customFormat="1" ht="15.75">
      <c r="A77" s="7" t="s">
        <v>12</v>
      </c>
      <c r="B77" s="20">
        <v>33.7</v>
      </c>
      <c r="C77" s="20">
        <v>31.9</v>
      </c>
      <c r="D77" s="7">
        <v>2.1</v>
      </c>
      <c r="E77" s="7">
        <v>1.9</v>
      </c>
    </row>
    <row r="78" spans="1:5" s="7" customFormat="1" ht="15.75">
      <c r="A78" s="7" t="s">
        <v>13</v>
      </c>
      <c r="B78" s="20">
        <v>47.4</v>
      </c>
      <c r="C78" s="20">
        <v>47.3</v>
      </c>
      <c r="D78" s="7">
        <v>35.3</v>
      </c>
      <c r="E78" s="7">
        <v>32.8</v>
      </c>
    </row>
    <row r="79" s="7" customFormat="1" ht="15.75"/>
    <row r="80" s="7" customFormat="1" ht="15.75">
      <c r="A80" s="7">
        <v>1996</v>
      </c>
    </row>
    <row r="81" spans="1:5" s="7" customFormat="1" ht="15.75">
      <c r="A81" s="7" t="s">
        <v>11</v>
      </c>
      <c r="B81" s="7">
        <v>56.1</v>
      </c>
      <c r="C81" s="7">
        <v>49.1</v>
      </c>
      <c r="D81" s="7">
        <v>6.7</v>
      </c>
      <c r="E81" s="7">
        <v>4.7</v>
      </c>
    </row>
    <row r="82" spans="1:5" s="7" customFormat="1" ht="15.75">
      <c r="A82" s="7" t="s">
        <v>12</v>
      </c>
      <c r="B82" s="7">
        <v>46.4</v>
      </c>
      <c r="C82" s="7">
        <v>41.3</v>
      </c>
      <c r="D82" s="7">
        <v>2.7</v>
      </c>
      <c r="E82" s="7">
        <v>2.2</v>
      </c>
    </row>
    <row r="83" spans="1:5" s="7" customFormat="1" ht="15.75">
      <c r="A83" s="7" t="s">
        <v>30</v>
      </c>
      <c r="B83" s="7">
        <v>60.6</v>
      </c>
      <c r="C83" s="7">
        <v>58.5</v>
      </c>
      <c r="D83" s="7">
        <v>48.1</v>
      </c>
      <c r="E83" s="7">
        <v>43.1</v>
      </c>
    </row>
    <row r="84" s="7" customFormat="1" ht="15.75"/>
    <row r="85" s="7" customFormat="1" ht="15.75">
      <c r="A85" s="7">
        <v>1992</v>
      </c>
    </row>
    <row r="86" spans="1:5" s="7" customFormat="1" ht="15.75">
      <c r="A86" s="7" t="s">
        <v>11</v>
      </c>
      <c r="B86" s="7">
        <v>59.2</v>
      </c>
      <c r="C86" s="7">
        <v>53.9</v>
      </c>
      <c r="D86" s="7">
        <v>6.6</v>
      </c>
      <c r="E86" s="7">
        <v>4.8</v>
      </c>
    </row>
    <row r="87" spans="1:5" s="7" customFormat="1" ht="15.75">
      <c r="A87" s="7" t="s">
        <v>12</v>
      </c>
      <c r="B87" s="7">
        <v>49.4</v>
      </c>
      <c r="C87" s="7">
        <v>47</v>
      </c>
      <c r="D87" s="7">
        <v>2.3</v>
      </c>
      <c r="E87" s="7">
        <v>1.9</v>
      </c>
    </row>
    <row r="88" spans="1:5" s="7" customFormat="1" ht="15.75">
      <c r="A88" s="7" t="s">
        <v>30</v>
      </c>
      <c r="B88" s="7">
        <v>67.8</v>
      </c>
      <c r="C88" s="7">
        <v>66.4</v>
      </c>
      <c r="D88" s="7">
        <v>52.9</v>
      </c>
      <c r="E88" s="7">
        <v>47.6</v>
      </c>
    </row>
    <row r="89" s="7" customFormat="1" ht="15.75"/>
    <row r="90" s="7" customFormat="1" ht="15.75">
      <c r="A90" s="7">
        <v>1988</v>
      </c>
    </row>
    <row r="91" spans="1:5" s="7" customFormat="1" ht="15.75">
      <c r="A91" s="7" t="s">
        <v>11</v>
      </c>
      <c r="B91" s="7">
        <v>55.9</v>
      </c>
      <c r="C91" s="7">
        <v>50.5</v>
      </c>
      <c r="D91" s="7">
        <v>5.9</v>
      </c>
      <c r="E91" s="7">
        <v>4.2</v>
      </c>
    </row>
    <row r="92" spans="1:5" s="7" customFormat="1" ht="15.75">
      <c r="A92" s="7" t="s">
        <v>12</v>
      </c>
      <c r="B92" s="7">
        <v>46.3</v>
      </c>
      <c r="C92" s="7">
        <v>45.5</v>
      </c>
      <c r="D92" s="7">
        <v>2</v>
      </c>
      <c r="E92" s="7">
        <v>1.8</v>
      </c>
    </row>
    <row r="93" spans="1:5" s="7" customFormat="1" ht="15.75">
      <c r="A93" s="7" t="s">
        <v>30</v>
      </c>
      <c r="B93" s="7">
        <v>62.5</v>
      </c>
      <c r="C93" s="7">
        <v>61.2</v>
      </c>
      <c r="D93" s="7">
        <v>47.7</v>
      </c>
      <c r="E93" s="7">
        <v>42.7</v>
      </c>
    </row>
    <row r="94" s="7" customFormat="1" ht="15.75"/>
    <row r="95" s="7" customFormat="1" ht="15.75">
      <c r="A95" s="7">
        <v>1984</v>
      </c>
    </row>
    <row r="96" spans="1:5" s="7" customFormat="1" ht="15.75">
      <c r="A96" s="7" t="s">
        <v>11</v>
      </c>
      <c r="B96" s="7">
        <v>60.7</v>
      </c>
      <c r="C96" s="7">
        <v>54.1</v>
      </c>
      <c r="D96" s="7">
        <v>6.1</v>
      </c>
      <c r="E96" s="7">
        <v>4.2</v>
      </c>
    </row>
    <row r="97" spans="1:5" s="7" customFormat="1" ht="15.75">
      <c r="A97" s="7" t="s">
        <v>12</v>
      </c>
      <c r="B97" s="7">
        <v>48.6</v>
      </c>
      <c r="C97" s="7">
        <v>47.2</v>
      </c>
      <c r="D97" s="7">
        <v>1.7</v>
      </c>
      <c r="E97" s="7">
        <v>1.4</v>
      </c>
    </row>
    <row r="98" spans="1:5" s="7" customFormat="1" ht="15.75">
      <c r="A98" s="7" t="s">
        <v>30</v>
      </c>
      <c r="B98" s="7">
        <v>64.2</v>
      </c>
      <c r="C98" s="7">
        <v>62.8</v>
      </c>
      <c r="D98" s="7">
        <v>47.7</v>
      </c>
      <c r="E98" s="7">
        <v>42.4</v>
      </c>
    </row>
    <row r="99" spans="1:5" ht="15.75">
      <c r="A99" s="7"/>
      <c r="B99" s="7"/>
      <c r="C99" s="7"/>
      <c r="D99" s="7"/>
      <c r="E99" s="7"/>
    </row>
    <row r="100" s="7" customFormat="1" ht="15.75">
      <c r="A100" s="7">
        <v>1982</v>
      </c>
    </row>
    <row r="101" spans="1:5" s="7" customFormat="1" ht="15.75">
      <c r="A101" s="7" t="s">
        <v>11</v>
      </c>
      <c r="B101" s="1">
        <v>45.8</v>
      </c>
      <c r="C101" s="1">
        <v>42.8</v>
      </c>
      <c r="D101" s="1">
        <v>4.4</v>
      </c>
      <c r="E101" s="1">
        <v>3.2</v>
      </c>
    </row>
    <row r="102" spans="1:5" s="7" customFormat="1" ht="15.75">
      <c r="A102" s="7" t="s">
        <v>12</v>
      </c>
      <c r="B102" s="1">
        <v>36.6</v>
      </c>
      <c r="C102" s="1">
        <v>37.6</v>
      </c>
      <c r="D102" s="1">
        <v>1.2</v>
      </c>
      <c r="E102" s="1">
        <v>1</v>
      </c>
    </row>
    <row r="103" spans="1:5" s="7" customFormat="1" ht="15.75">
      <c r="A103" s="7" t="s">
        <v>30</v>
      </c>
      <c r="B103" s="1">
        <v>51.3</v>
      </c>
      <c r="C103" s="1">
        <v>52</v>
      </c>
      <c r="D103" s="1">
        <v>37.4</v>
      </c>
      <c r="E103" s="1">
        <v>34.3</v>
      </c>
    </row>
    <row r="105" s="7" customFormat="1" ht="15.75">
      <c r="A105" s="7">
        <v>1980</v>
      </c>
    </row>
    <row r="106" spans="1:5" s="7" customFormat="1" ht="15.75">
      <c r="A106" s="7" t="s">
        <v>11</v>
      </c>
      <c r="B106" s="1">
        <v>54.2</v>
      </c>
      <c r="C106" s="1">
        <v>49.2</v>
      </c>
      <c r="D106" s="1">
        <v>4.8</v>
      </c>
      <c r="E106" s="1">
        <v>3.5</v>
      </c>
    </row>
    <row r="107" spans="1:5" s="7" customFormat="1" ht="15.75">
      <c r="A107" s="7" t="s">
        <v>12</v>
      </c>
      <c r="B107" s="1">
        <v>44.3</v>
      </c>
      <c r="C107" s="1">
        <v>43.8</v>
      </c>
      <c r="D107" s="1">
        <v>1.3</v>
      </c>
      <c r="E107" s="1">
        <v>1.1</v>
      </c>
    </row>
    <row r="108" spans="1:5" s="7" customFormat="1" ht="15.75">
      <c r="A108" s="7" t="s">
        <v>30</v>
      </c>
      <c r="B108" s="1">
        <v>63.1</v>
      </c>
      <c r="C108" s="1">
        <v>63</v>
      </c>
      <c r="D108" s="1">
        <v>44</v>
      </c>
      <c r="E108" s="1">
        <v>39.9</v>
      </c>
    </row>
    <row r="110" spans="1:5" ht="15.75">
      <c r="A110" s="7">
        <v>1978</v>
      </c>
      <c r="B110" s="7"/>
      <c r="C110" s="7"/>
      <c r="D110" s="7"/>
      <c r="E110" s="7"/>
    </row>
    <row r="111" spans="1:5" ht="15.75">
      <c r="A111" s="7" t="s">
        <v>11</v>
      </c>
      <c r="B111" s="1">
        <v>38.8</v>
      </c>
      <c r="C111" s="1">
        <v>37.3</v>
      </c>
      <c r="D111" s="1">
        <v>3.3</v>
      </c>
      <c r="E111" s="1">
        <v>2.5</v>
      </c>
    </row>
    <row r="112" spans="1:5" ht="15.75">
      <c r="A112" s="7" t="s">
        <v>12</v>
      </c>
      <c r="B112" s="1">
        <v>32.6</v>
      </c>
      <c r="C112" s="1">
        <v>36.2</v>
      </c>
      <c r="D112" s="1">
        <v>0.8</v>
      </c>
      <c r="E112" s="1">
        <v>0.79</v>
      </c>
    </row>
    <row r="113" spans="1:5" ht="15.75">
      <c r="A113" s="7" t="s">
        <v>30</v>
      </c>
      <c r="B113" s="1">
        <v>48.2</v>
      </c>
      <c r="C113" s="1">
        <v>49.4</v>
      </c>
      <c r="D113" s="1">
        <v>32.7</v>
      </c>
      <c r="E113" s="1">
        <v>30.4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9"/>
  <sheetViews>
    <sheetView zoomScale="125" zoomScaleNormal="125" zoomScalePageLayoutView="0" workbookViewId="0" topLeftCell="A1">
      <selection activeCell="E18" sqref="E18"/>
    </sheetView>
  </sheetViews>
  <sheetFormatPr defaultColWidth="8.875" defaultRowHeight="15.75"/>
  <cols>
    <col min="1" max="1" width="17.125" style="1" customWidth="1"/>
    <col min="2" max="2" width="18.50390625" style="32" customWidth="1"/>
    <col min="3" max="3" width="20.00390625" style="1" customWidth="1"/>
    <col min="4" max="4" width="25.875" style="1" customWidth="1"/>
    <col min="5" max="5" width="23.375" style="1" customWidth="1"/>
    <col min="6" max="16384" width="8.875" style="1" customWidth="1"/>
  </cols>
  <sheetData>
    <row r="1" spans="1:2" s="26" customFormat="1" ht="18.75" customHeight="1">
      <c r="A1" s="2" t="s">
        <v>37</v>
      </c>
      <c r="B1" s="36"/>
    </row>
    <row r="2" spans="1:5" s="7" customFormat="1" ht="15.75">
      <c r="A2" s="7">
        <v>2022</v>
      </c>
      <c r="B2" s="32" t="s">
        <v>1</v>
      </c>
      <c r="C2" s="7" t="s">
        <v>2</v>
      </c>
      <c r="D2" s="7" t="s">
        <v>3</v>
      </c>
      <c r="E2" s="7" t="s">
        <v>32</v>
      </c>
    </row>
    <row r="3" spans="1:5" s="7" customFormat="1" ht="15.75">
      <c r="A3" s="7" t="s">
        <v>5</v>
      </c>
      <c r="B3" s="35">
        <v>29.7</v>
      </c>
      <c r="C3" s="7">
        <v>25.3</v>
      </c>
      <c r="D3" s="27">
        <v>4</v>
      </c>
      <c r="E3" s="5">
        <v>3.4</v>
      </c>
    </row>
    <row r="4" spans="1:5" s="7" customFormat="1" ht="15.75">
      <c r="A4" s="7" t="s">
        <v>6</v>
      </c>
      <c r="B4" s="35">
        <v>45.6</v>
      </c>
      <c r="C4" s="24">
        <v>42.8</v>
      </c>
      <c r="D4" s="5">
        <v>17.7</v>
      </c>
      <c r="E4" s="5">
        <v>16.1</v>
      </c>
    </row>
    <row r="5" spans="1:5" s="7" customFormat="1" ht="15.75">
      <c r="A5" s="7" t="s">
        <v>7</v>
      </c>
      <c r="B5" s="35">
        <v>59</v>
      </c>
      <c r="C5" s="3">
        <v>57.5</v>
      </c>
      <c r="D5" s="5">
        <v>22.5</v>
      </c>
      <c r="E5" s="5">
        <v>21.2</v>
      </c>
    </row>
    <row r="6" spans="1:5" s="7" customFormat="1" ht="15.75">
      <c r="A6" s="7" t="s">
        <v>8</v>
      </c>
      <c r="B6" s="35">
        <v>66.9</v>
      </c>
      <c r="C6" s="3">
        <v>69.1</v>
      </c>
      <c r="D6" s="5">
        <v>11.6</v>
      </c>
      <c r="E6" s="5">
        <v>10.7</v>
      </c>
    </row>
    <row r="7" spans="1:5" s="7" customFormat="1" ht="15.75">
      <c r="A7" s="7" t="s">
        <v>9</v>
      </c>
      <c r="B7" s="35">
        <v>63.6</v>
      </c>
      <c r="C7" s="3">
        <v>67.3</v>
      </c>
      <c r="D7" s="5">
        <v>8.1</v>
      </c>
      <c r="E7" s="5">
        <v>6.6</v>
      </c>
    </row>
    <row r="8" spans="2:5" s="7" customFormat="1" ht="15.75">
      <c r="B8" s="35"/>
      <c r="C8" s="3"/>
      <c r="D8" s="5"/>
      <c r="E8" s="5"/>
    </row>
    <row r="9" spans="1:5" s="7" customFormat="1" ht="15.75">
      <c r="A9" s="7">
        <v>2020</v>
      </c>
      <c r="B9" s="32" t="s">
        <v>1</v>
      </c>
      <c r="C9" s="7" t="s">
        <v>2</v>
      </c>
      <c r="D9" s="7" t="s">
        <v>3</v>
      </c>
      <c r="E9" s="7" t="s">
        <v>32</v>
      </c>
    </row>
    <row r="10" spans="1:5" s="7" customFormat="1" ht="15.75">
      <c r="A10" s="7" t="s">
        <v>5</v>
      </c>
      <c r="B10" s="35">
        <v>53.9</v>
      </c>
      <c r="C10" s="7">
        <v>49</v>
      </c>
      <c r="D10" s="27">
        <v>7.2</v>
      </c>
      <c r="E10" s="5">
        <v>6.6</v>
      </c>
    </row>
    <row r="11" spans="1:5" s="7" customFormat="1" ht="15.75">
      <c r="A11" s="7" t="s">
        <v>6</v>
      </c>
      <c r="B11" s="35">
        <v>65.5</v>
      </c>
      <c r="C11" s="24">
        <v>59.5</v>
      </c>
      <c r="D11" s="5">
        <v>25.2</v>
      </c>
      <c r="E11" s="5">
        <v>22.3</v>
      </c>
    </row>
    <row r="12" spans="1:5" s="7" customFormat="1" ht="15.75">
      <c r="A12" s="7" t="s">
        <v>7</v>
      </c>
      <c r="B12" s="35">
        <v>72.3</v>
      </c>
      <c r="C12" s="3">
        <v>69.6</v>
      </c>
      <c r="D12" s="5">
        <v>28.2</v>
      </c>
      <c r="E12" s="5">
        <v>25.4</v>
      </c>
    </row>
    <row r="13" spans="1:5" s="7" customFormat="1" ht="15.75">
      <c r="A13" s="7" t="s">
        <v>8</v>
      </c>
      <c r="B13" s="35">
        <v>75.7</v>
      </c>
      <c r="C13" s="3">
        <v>76.4</v>
      </c>
      <c r="D13" s="5">
        <v>12.8</v>
      </c>
      <c r="E13" s="5">
        <v>11.3</v>
      </c>
    </row>
    <row r="14" spans="1:5" s="7" customFormat="1" ht="15.75">
      <c r="A14" s="7" t="s">
        <v>9</v>
      </c>
      <c r="B14" s="35">
        <v>70.6</v>
      </c>
      <c r="C14" s="3">
        <v>74.5</v>
      </c>
      <c r="D14" s="5">
        <v>8.8</v>
      </c>
      <c r="E14" s="5">
        <v>6.9</v>
      </c>
    </row>
    <row r="15" spans="2:5" s="7" customFormat="1" ht="15.75">
      <c r="B15" s="35"/>
      <c r="C15" s="3"/>
      <c r="D15" s="5"/>
      <c r="E15" s="5"/>
    </row>
    <row r="16" spans="1:5" s="7" customFormat="1" ht="15.75">
      <c r="A16" s="7">
        <v>2018</v>
      </c>
      <c r="B16" s="32" t="s">
        <v>1</v>
      </c>
      <c r="C16" s="7" t="s">
        <v>2</v>
      </c>
      <c r="D16" s="7" t="s">
        <v>3</v>
      </c>
      <c r="E16" s="7" t="s">
        <v>32</v>
      </c>
    </row>
    <row r="17" spans="1:5" s="7" customFormat="1" ht="15.75">
      <c r="A17" s="7" t="s">
        <v>5</v>
      </c>
      <c r="B17" s="33">
        <v>35.3</v>
      </c>
      <c r="C17" s="7">
        <v>29.5</v>
      </c>
      <c r="D17" s="27">
        <v>4.7</v>
      </c>
      <c r="E17" s="5">
        <v>4</v>
      </c>
    </row>
    <row r="18" spans="1:5" s="7" customFormat="1" ht="15.75">
      <c r="A18" s="7" t="s">
        <v>6</v>
      </c>
      <c r="B18" s="32">
        <v>48.7</v>
      </c>
      <c r="C18" s="24">
        <v>43.8</v>
      </c>
      <c r="D18" s="5">
        <v>18.5</v>
      </c>
      <c r="E18" s="5">
        <v>16.1</v>
      </c>
    </row>
    <row r="19" spans="1:5" s="7" customFormat="1" ht="15.75">
      <c r="A19" s="7" t="s">
        <v>7</v>
      </c>
      <c r="B19" s="32">
        <v>60.8</v>
      </c>
      <c r="C19" s="3">
        <v>58</v>
      </c>
      <c r="D19" s="5">
        <v>24.2</v>
      </c>
      <c r="E19" s="5">
        <v>21.7</v>
      </c>
    </row>
    <row r="20" spans="1:5" s="7" customFormat="1" ht="15.75">
      <c r="A20" s="7" t="s">
        <v>8</v>
      </c>
      <c r="B20" s="32">
        <v>67.8</v>
      </c>
      <c r="C20" s="3">
        <v>68.5</v>
      </c>
      <c r="D20" s="5">
        <v>10.7</v>
      </c>
      <c r="E20" s="5">
        <v>9.4</v>
      </c>
    </row>
    <row r="21" spans="1:5" s="7" customFormat="1" ht="15.75">
      <c r="A21" s="7" t="s">
        <v>9</v>
      </c>
      <c r="B21" s="32">
        <v>60.6</v>
      </c>
      <c r="C21" s="3">
        <v>66.8</v>
      </c>
      <c r="D21" s="5">
        <v>7.2</v>
      </c>
      <c r="E21" s="5">
        <v>5.8</v>
      </c>
    </row>
    <row r="22" spans="2:5" s="7" customFormat="1" ht="15.75">
      <c r="B22" s="32"/>
      <c r="C22" s="3"/>
      <c r="D22" s="5"/>
      <c r="E22" s="5"/>
    </row>
    <row r="23" spans="1:2" s="7" customFormat="1" ht="15.75">
      <c r="A23" s="7">
        <v>2016</v>
      </c>
      <c r="B23" s="32"/>
    </row>
    <row r="24" spans="1:5" s="7" customFormat="1" ht="15.75">
      <c r="A24" s="7" t="s">
        <v>5</v>
      </c>
      <c r="B24" s="33">
        <v>46</v>
      </c>
      <c r="C24" s="7">
        <v>40</v>
      </c>
      <c r="D24" s="7">
        <v>6.2</v>
      </c>
      <c r="E24" s="7">
        <v>5.4</v>
      </c>
    </row>
    <row r="25" spans="1:5" s="7" customFormat="1" ht="15.75">
      <c r="A25" s="7" t="s">
        <v>6</v>
      </c>
      <c r="B25" s="32">
        <v>59.7</v>
      </c>
      <c r="C25" s="7">
        <v>53</v>
      </c>
      <c r="D25" s="7">
        <v>22.2</v>
      </c>
      <c r="E25" s="7">
        <v>18.8</v>
      </c>
    </row>
    <row r="26" spans="1:5" s="7" customFormat="1" ht="15.75">
      <c r="A26" s="7" t="s">
        <v>7</v>
      </c>
      <c r="B26" s="32">
        <v>68.2</v>
      </c>
      <c r="C26" s="7">
        <v>64.9</v>
      </c>
      <c r="D26" s="7">
        <v>27.3</v>
      </c>
      <c r="E26" s="7">
        <v>24.4</v>
      </c>
    </row>
    <row r="27" spans="1:5" s="7" customFormat="1" ht="15.75">
      <c r="A27" s="7" t="s">
        <v>8</v>
      </c>
      <c r="B27" s="32">
        <v>72.5</v>
      </c>
      <c r="C27" s="7">
        <v>72.8</v>
      </c>
      <c r="D27" s="7">
        <v>10.7</v>
      </c>
      <c r="E27" s="7">
        <v>9.5</v>
      </c>
    </row>
    <row r="28" spans="1:5" s="7" customFormat="1" ht="15.75">
      <c r="A28" s="7" t="s">
        <v>9</v>
      </c>
      <c r="B28" s="32">
        <v>66</v>
      </c>
      <c r="C28" s="7">
        <v>71.6</v>
      </c>
      <c r="D28" s="7">
        <v>7.3</v>
      </c>
      <c r="E28" s="7">
        <v>5.8</v>
      </c>
    </row>
    <row r="29" s="7" customFormat="1" ht="15.75">
      <c r="B29" s="32"/>
    </row>
    <row r="30" spans="1:2" s="7" customFormat="1" ht="15.75">
      <c r="A30" s="7">
        <v>2014</v>
      </c>
      <c r="B30" s="32"/>
    </row>
    <row r="31" spans="1:5" s="7" customFormat="1" ht="15.75">
      <c r="A31" s="7" t="s">
        <v>5</v>
      </c>
      <c r="B31" s="32">
        <v>18.2</v>
      </c>
      <c r="C31" s="7">
        <v>16</v>
      </c>
      <c r="D31" s="7">
        <v>2.5</v>
      </c>
      <c r="E31" s="7">
        <v>2.2</v>
      </c>
    </row>
    <row r="32" spans="1:5" s="7" customFormat="1" ht="15.75">
      <c r="A32" s="7" t="s">
        <v>6</v>
      </c>
      <c r="B32" s="32">
        <v>34.5</v>
      </c>
      <c r="C32" s="7">
        <v>30.4</v>
      </c>
      <c r="D32" s="7">
        <v>12.6</v>
      </c>
      <c r="E32" s="7">
        <v>10.6</v>
      </c>
    </row>
    <row r="33" spans="1:5" s="7" customFormat="1" ht="15.75">
      <c r="A33" s="7" t="s">
        <v>7</v>
      </c>
      <c r="B33" s="32">
        <v>50.5</v>
      </c>
      <c r="C33" s="7">
        <v>48.5</v>
      </c>
      <c r="D33" s="7">
        <v>20.1</v>
      </c>
      <c r="E33" s="7">
        <v>18.1</v>
      </c>
    </row>
    <row r="34" spans="1:5" s="7" customFormat="1" ht="15.75">
      <c r="A34" s="7" t="s">
        <v>8</v>
      </c>
      <c r="B34" s="32">
        <v>60.2</v>
      </c>
      <c r="C34" s="7">
        <v>62.3</v>
      </c>
      <c r="D34" s="7">
        <v>8.2</v>
      </c>
      <c r="E34" s="7">
        <v>7.5</v>
      </c>
    </row>
    <row r="35" spans="1:5" s="7" customFormat="1" ht="15.75">
      <c r="A35" s="7" t="s">
        <v>9</v>
      </c>
      <c r="B35" s="32">
        <v>53.6</v>
      </c>
      <c r="C35" s="7">
        <v>61.5</v>
      </c>
      <c r="D35" s="7">
        <v>5.8</v>
      </c>
      <c r="E35" s="7">
        <v>4.7</v>
      </c>
    </row>
    <row r="36" s="7" customFormat="1" ht="15.75">
      <c r="B36" s="32"/>
    </row>
    <row r="37" spans="1:2" s="7" customFormat="1" ht="15.75">
      <c r="A37" s="7">
        <v>2012</v>
      </c>
      <c r="B37" s="32"/>
    </row>
    <row r="38" spans="1:5" s="7" customFormat="1" ht="15.75">
      <c r="A38" s="7" t="s">
        <v>5</v>
      </c>
      <c r="B38" s="32">
        <v>44.5</v>
      </c>
      <c r="C38" s="7">
        <v>37.9</v>
      </c>
      <c r="D38" s="7">
        <v>6.2</v>
      </c>
      <c r="E38" s="7">
        <v>5.2</v>
      </c>
    </row>
    <row r="39" spans="1:5" s="7" customFormat="1" ht="15.75">
      <c r="A39" s="7" t="s">
        <v>6</v>
      </c>
      <c r="B39" s="32">
        <v>60.5</v>
      </c>
      <c r="C39" s="7">
        <v>53.9</v>
      </c>
      <c r="D39" s="7">
        <v>21.6</v>
      </c>
      <c r="E39" s="7">
        <v>18.3</v>
      </c>
    </row>
    <row r="40" spans="1:5" s="7" customFormat="1" ht="15.75">
      <c r="A40" s="7" t="s">
        <v>7</v>
      </c>
      <c r="B40" s="32">
        <v>69.5</v>
      </c>
      <c r="C40" s="7">
        <v>66.1</v>
      </c>
      <c r="D40" s="7">
        <v>27.5</v>
      </c>
      <c r="E40" s="7">
        <v>24.5</v>
      </c>
    </row>
    <row r="41" spans="1:5" s="7" customFormat="1" ht="15.75">
      <c r="A41" s="7" t="s">
        <v>8</v>
      </c>
      <c r="B41" s="32">
        <v>72.7</v>
      </c>
      <c r="C41" s="7">
        <v>74.4</v>
      </c>
      <c r="D41" s="7">
        <v>9</v>
      </c>
      <c r="E41" s="7">
        <v>8.2</v>
      </c>
    </row>
    <row r="42" spans="1:5" s="7" customFormat="1" ht="15.75">
      <c r="A42" s="7" t="s">
        <v>9</v>
      </c>
      <c r="B42" s="32">
        <v>67.6</v>
      </c>
      <c r="C42" s="7">
        <v>73.6</v>
      </c>
      <c r="D42" s="7">
        <v>7.1</v>
      </c>
      <c r="E42" s="7">
        <v>5.3</v>
      </c>
    </row>
    <row r="43" s="7" customFormat="1" ht="15.75">
      <c r="B43" s="32"/>
    </row>
    <row r="44" spans="1:2" s="7" customFormat="1" ht="15.75">
      <c r="A44" s="7">
        <v>2010</v>
      </c>
      <c r="B44" s="32"/>
    </row>
    <row r="45" spans="1:5" s="7" customFormat="1" ht="15.75">
      <c r="A45" s="7" t="s">
        <v>5</v>
      </c>
      <c r="B45" s="32">
        <v>22.1</v>
      </c>
      <c r="C45" s="7">
        <v>20.4</v>
      </c>
      <c r="D45" s="7">
        <v>3</v>
      </c>
      <c r="E45" s="7">
        <v>2.7</v>
      </c>
    </row>
    <row r="46" spans="1:5" s="7" customFormat="1" ht="15.75">
      <c r="A46" s="7" t="s">
        <v>6</v>
      </c>
      <c r="B46" s="32">
        <v>38.6</v>
      </c>
      <c r="C46" s="7">
        <v>35.5</v>
      </c>
      <c r="D46" s="7">
        <v>13.8</v>
      </c>
      <c r="E46" s="7">
        <v>12.3</v>
      </c>
    </row>
    <row r="47" spans="1:5" s="7" customFormat="1" ht="15.75">
      <c r="A47" s="7" t="s">
        <v>7</v>
      </c>
      <c r="B47" s="32">
        <v>54.7</v>
      </c>
      <c r="C47" s="28">
        <v>0.54</v>
      </c>
      <c r="D47" s="7">
        <v>21.4</v>
      </c>
      <c r="E47" s="7">
        <v>19.9</v>
      </c>
    </row>
    <row r="48" spans="1:5" s="7" customFormat="1" ht="15.75">
      <c r="A48" s="7" t="s">
        <v>8</v>
      </c>
      <c r="B48" s="32">
        <v>60.5</v>
      </c>
      <c r="C48" s="7">
        <v>63.8</v>
      </c>
      <c r="D48" s="7">
        <v>6.7</v>
      </c>
      <c r="E48" s="7">
        <v>6.1</v>
      </c>
    </row>
    <row r="49" spans="1:5" s="7" customFormat="1" ht="15.75">
      <c r="A49" s="7" t="s">
        <v>9</v>
      </c>
      <c r="B49" s="32">
        <v>56.1</v>
      </c>
      <c r="C49" s="7">
        <v>63.8</v>
      </c>
      <c r="D49" s="7">
        <v>5.8</v>
      </c>
      <c r="E49" s="7">
        <v>4.4</v>
      </c>
    </row>
    <row r="50" s="7" customFormat="1" ht="15.75">
      <c r="B50" s="32"/>
    </row>
    <row r="51" spans="1:2" s="7" customFormat="1" ht="15.75">
      <c r="A51" s="7">
        <v>2008</v>
      </c>
      <c r="B51" s="32"/>
    </row>
    <row r="52" spans="1:5" s="7" customFormat="1" ht="15.75">
      <c r="A52" s="7" t="s">
        <v>5</v>
      </c>
      <c r="B52" s="32">
        <v>52</v>
      </c>
      <c r="C52" s="7">
        <v>45.1</v>
      </c>
      <c r="D52" s="7">
        <v>6.7</v>
      </c>
      <c r="E52" s="7">
        <v>5.8</v>
      </c>
    </row>
    <row r="53" spans="1:5" s="7" customFormat="1" ht="15.75">
      <c r="A53" s="7" t="s">
        <v>6</v>
      </c>
      <c r="B53" s="32">
        <v>63.1</v>
      </c>
      <c r="C53" s="7">
        <v>56.8</v>
      </c>
      <c r="D53" s="7">
        <v>22.7</v>
      </c>
      <c r="E53" s="7">
        <v>19.6</v>
      </c>
    </row>
    <row r="54" spans="1:5" s="7" customFormat="1" ht="15.75">
      <c r="A54" s="7" t="s">
        <v>7</v>
      </c>
      <c r="B54" s="32">
        <v>71</v>
      </c>
      <c r="C54" s="7">
        <v>67.2</v>
      </c>
      <c r="D54" s="7">
        <v>26.8</v>
      </c>
      <c r="E54" s="7">
        <v>23.9</v>
      </c>
    </row>
    <row r="55" spans="1:5" s="7" customFormat="1" ht="15.75">
      <c r="A55" s="7" t="s">
        <v>8</v>
      </c>
      <c r="B55" s="32">
        <v>72.6</v>
      </c>
      <c r="C55" s="7">
        <v>72.2</v>
      </c>
      <c r="D55" s="7">
        <v>7.7</v>
      </c>
      <c r="E55" s="7">
        <v>6.5</v>
      </c>
    </row>
    <row r="56" spans="1:5" s="7" customFormat="1" ht="15.75">
      <c r="A56" s="7" t="s">
        <v>9</v>
      </c>
      <c r="B56" s="32">
        <v>64.9</v>
      </c>
      <c r="C56" s="7">
        <v>72.2</v>
      </c>
      <c r="D56" s="7">
        <v>6.5</v>
      </c>
      <c r="E56" s="7">
        <v>4.8</v>
      </c>
    </row>
    <row r="57" s="7" customFormat="1" ht="15.75">
      <c r="B57" s="32"/>
    </row>
    <row r="58" spans="1:2" s="7" customFormat="1" ht="15.75">
      <c r="A58" s="7">
        <v>2006</v>
      </c>
      <c r="B58" s="32"/>
    </row>
    <row r="59" spans="1:5" s="7" customFormat="1" ht="15.75">
      <c r="A59" s="7" t="s">
        <v>5</v>
      </c>
      <c r="B59" s="32">
        <v>23.2</v>
      </c>
      <c r="C59" s="7">
        <v>21</v>
      </c>
      <c r="D59" s="7">
        <v>2.9</v>
      </c>
      <c r="E59" s="7">
        <v>2.6</v>
      </c>
    </row>
    <row r="60" spans="1:5" s="7" customFormat="1" ht="15.75">
      <c r="A60" s="7" t="s">
        <v>6</v>
      </c>
      <c r="B60" s="32">
        <v>41.7</v>
      </c>
      <c r="C60" s="7">
        <v>38</v>
      </c>
      <c r="D60" s="7">
        <v>15.1</v>
      </c>
      <c r="E60" s="7">
        <v>13.1</v>
      </c>
    </row>
    <row r="61" spans="1:5" s="7" customFormat="1" ht="15.75">
      <c r="A61" s="7" t="s">
        <v>7</v>
      </c>
      <c r="B61" s="32">
        <v>58.2</v>
      </c>
      <c r="C61" s="7">
        <v>56.8</v>
      </c>
      <c r="D61" s="7">
        <v>21.3</v>
      </c>
      <c r="E61" s="7">
        <v>19.5</v>
      </c>
    </row>
    <row r="62" spans="1:5" s="7" customFormat="1" ht="15.75">
      <c r="A62" s="7" t="s">
        <v>8</v>
      </c>
      <c r="B62" s="32">
        <v>62.3</v>
      </c>
      <c r="C62" s="7">
        <v>66.5</v>
      </c>
      <c r="D62" s="7">
        <v>6.1</v>
      </c>
      <c r="E62" s="7">
        <v>5.6</v>
      </c>
    </row>
    <row r="63" spans="1:5" s="7" customFormat="1" ht="15.75">
      <c r="A63" s="7" t="s">
        <v>9</v>
      </c>
      <c r="B63" s="32">
        <v>56.7</v>
      </c>
      <c r="C63" s="7">
        <v>66.6</v>
      </c>
      <c r="D63" s="7">
        <v>5.7</v>
      </c>
      <c r="E63" s="7">
        <v>4.3</v>
      </c>
    </row>
    <row r="64" s="7" customFormat="1" ht="15.75">
      <c r="B64" s="32"/>
    </row>
    <row r="65" spans="1:2" s="7" customFormat="1" ht="15.75">
      <c r="A65" s="7">
        <v>2004</v>
      </c>
      <c r="B65" s="32"/>
    </row>
    <row r="66" spans="1:5" s="7" customFormat="1" ht="15.75">
      <c r="A66" s="7" t="s">
        <v>5</v>
      </c>
      <c r="B66" s="32">
        <v>49.7</v>
      </c>
      <c r="C66" s="7">
        <v>43.8</v>
      </c>
      <c r="D66" s="7">
        <v>6.2</v>
      </c>
      <c r="E66" s="7">
        <v>5.4</v>
      </c>
    </row>
    <row r="67" spans="1:5" s="7" customFormat="1" ht="15.75">
      <c r="A67" s="7" t="s">
        <v>6</v>
      </c>
      <c r="B67" s="32">
        <v>63</v>
      </c>
      <c r="C67" s="7">
        <v>57.2</v>
      </c>
      <c r="D67" s="7">
        <v>22.9</v>
      </c>
      <c r="E67" s="7">
        <v>19.9</v>
      </c>
    </row>
    <row r="68" spans="1:5" s="7" customFormat="1" ht="15.75">
      <c r="A68" s="7" t="s">
        <v>7</v>
      </c>
      <c r="B68" s="32">
        <v>71.7</v>
      </c>
      <c r="C68" s="7">
        <v>69.1</v>
      </c>
      <c r="D68" s="7">
        <v>24.8</v>
      </c>
      <c r="E68" s="7">
        <v>22.5</v>
      </c>
    </row>
    <row r="69" spans="1:5" s="7" customFormat="1" ht="15.75">
      <c r="A69" s="7" t="s">
        <v>8</v>
      </c>
      <c r="B69" s="32">
        <v>71.8</v>
      </c>
      <c r="C69" s="7">
        <v>74.9</v>
      </c>
      <c r="D69" s="7">
        <v>6.9</v>
      </c>
      <c r="E69" s="7">
        <v>6.1</v>
      </c>
    </row>
    <row r="70" spans="1:5" s="7" customFormat="1" ht="15.75">
      <c r="A70" s="7" t="s">
        <v>9</v>
      </c>
      <c r="B70" s="32">
        <v>65.8</v>
      </c>
      <c r="C70" s="7">
        <v>72.8</v>
      </c>
      <c r="D70" s="7">
        <v>6.4</v>
      </c>
      <c r="E70" s="7">
        <v>4.5</v>
      </c>
    </row>
    <row r="71" s="7" customFormat="1" ht="15.75">
      <c r="B71" s="32"/>
    </row>
    <row r="72" spans="1:2" s="7" customFormat="1" ht="15.75">
      <c r="A72" s="7">
        <v>2002</v>
      </c>
      <c r="B72" s="32"/>
    </row>
    <row r="73" spans="1:5" s="7" customFormat="1" ht="15.75">
      <c r="A73" s="7" t="s">
        <v>5</v>
      </c>
      <c r="B73" s="32">
        <v>20.5</v>
      </c>
      <c r="C73" s="7">
        <v>18.1</v>
      </c>
      <c r="D73" s="7">
        <v>2.5</v>
      </c>
      <c r="E73" s="7">
        <v>2.2</v>
      </c>
    </row>
    <row r="74" spans="1:5" s="7" customFormat="1" ht="15.75">
      <c r="A74" s="7" t="s">
        <v>6</v>
      </c>
      <c r="B74" s="32">
        <v>40</v>
      </c>
      <c r="C74" s="7">
        <v>37.6</v>
      </c>
      <c r="D74" s="7">
        <v>14.8</v>
      </c>
      <c r="E74" s="7">
        <v>13.2</v>
      </c>
    </row>
    <row r="75" spans="1:5" s="7" customFormat="1" ht="15.75">
      <c r="A75" s="7" t="s">
        <v>7</v>
      </c>
      <c r="B75" s="32">
        <v>56.6</v>
      </c>
      <c r="C75" s="7">
        <v>55.6</v>
      </c>
      <c r="D75" s="7">
        <v>18.4</v>
      </c>
      <c r="E75" s="7">
        <v>17.1</v>
      </c>
    </row>
    <row r="76" spans="1:5" s="7" customFormat="1" ht="15.75">
      <c r="A76" s="7" t="s">
        <v>8</v>
      </c>
      <c r="B76" s="32">
        <v>63.7</v>
      </c>
      <c r="C76" s="7">
        <v>66.8</v>
      </c>
      <c r="D76" s="7">
        <v>6</v>
      </c>
      <c r="E76" s="7">
        <v>5.3</v>
      </c>
    </row>
    <row r="77" spans="1:5" s="7" customFormat="1" ht="15.75">
      <c r="A77" s="7" t="s">
        <v>9</v>
      </c>
      <c r="B77" s="32">
        <v>55.2</v>
      </c>
      <c r="C77" s="7">
        <v>67.7</v>
      </c>
      <c r="D77" s="7">
        <v>5.3</v>
      </c>
      <c r="E77" s="7">
        <v>4</v>
      </c>
    </row>
    <row r="78" s="7" customFormat="1" ht="15.75">
      <c r="B78" s="32"/>
    </row>
    <row r="79" spans="1:2" s="7" customFormat="1" ht="15.75">
      <c r="A79" s="7">
        <v>2000</v>
      </c>
      <c r="B79" s="32"/>
    </row>
    <row r="80" spans="1:5" s="7" customFormat="1" ht="15.75">
      <c r="A80" s="7" t="s">
        <v>5</v>
      </c>
      <c r="B80" s="32">
        <v>38.2</v>
      </c>
      <c r="C80" s="7">
        <v>34</v>
      </c>
      <c r="D80" s="7">
        <v>4.6</v>
      </c>
      <c r="E80" s="7">
        <v>4</v>
      </c>
    </row>
    <row r="81" spans="1:5" s="7" customFormat="1" ht="15.75">
      <c r="A81" s="7" t="s">
        <v>6</v>
      </c>
      <c r="B81" s="32">
        <v>58.3</v>
      </c>
      <c r="C81" s="7">
        <v>53.7</v>
      </c>
      <c r="D81" s="7">
        <v>21.8</v>
      </c>
      <c r="E81" s="7">
        <v>19</v>
      </c>
    </row>
    <row r="82" spans="1:5" s="7" customFormat="1" ht="15.75">
      <c r="A82" s="7" t="s">
        <v>7</v>
      </c>
      <c r="B82" s="32">
        <v>69.1</v>
      </c>
      <c r="C82" s="7">
        <v>66.4</v>
      </c>
      <c r="D82" s="7">
        <v>20.7</v>
      </c>
      <c r="E82" s="7">
        <v>18.6</v>
      </c>
    </row>
    <row r="83" spans="1:5" s="7" customFormat="1" ht="15.75">
      <c r="A83" s="7" t="s">
        <v>8</v>
      </c>
      <c r="B83" s="32">
        <v>71.3</v>
      </c>
      <c r="C83" s="7">
        <v>73.4</v>
      </c>
      <c r="D83" s="7">
        <v>6.7</v>
      </c>
      <c r="E83" s="7">
        <v>5.8</v>
      </c>
    </row>
    <row r="84" spans="1:5" s="7" customFormat="1" ht="15.75">
      <c r="A84" s="7" t="s">
        <v>9</v>
      </c>
      <c r="B84" s="32">
        <v>62.3</v>
      </c>
      <c r="C84" s="7">
        <v>73</v>
      </c>
      <c r="D84" s="7">
        <v>5.5</v>
      </c>
      <c r="E84" s="7">
        <v>4.2</v>
      </c>
    </row>
    <row r="85" s="7" customFormat="1" ht="15.75">
      <c r="B85" s="32"/>
    </row>
    <row r="86" spans="1:2" s="7" customFormat="1" ht="15.75">
      <c r="A86" s="7">
        <v>1998</v>
      </c>
      <c r="B86" s="32"/>
    </row>
    <row r="87" spans="1:5" s="7" customFormat="1" ht="15.75">
      <c r="A87" s="7" t="s">
        <v>5</v>
      </c>
      <c r="B87" s="34">
        <f>2240/(12729-1141)</f>
        <v>0.19330341732827064</v>
      </c>
      <c r="C87" s="17">
        <f>2011/(12808-1403)</f>
        <v>0.17632617273125822</v>
      </c>
      <c r="D87" s="7">
        <v>2.2</v>
      </c>
      <c r="E87" s="7">
        <v>2</v>
      </c>
    </row>
    <row r="88" spans="1:5" s="7" customFormat="1" ht="15.75">
      <c r="A88" s="7" t="s">
        <v>6</v>
      </c>
      <c r="B88" s="34">
        <f>15190/(42052-4006)</f>
        <v>0.39925353519423856</v>
      </c>
      <c r="C88" s="17">
        <f>13689/(40940-4310)</f>
        <v>0.3737100737100737</v>
      </c>
      <c r="D88" s="7">
        <v>15.2</v>
      </c>
      <c r="E88" s="7">
        <v>13.7</v>
      </c>
    </row>
    <row r="89" spans="1:5" s="7" customFormat="1" ht="15.75">
      <c r="A89" s="7" t="s">
        <v>7</v>
      </c>
      <c r="B89" s="34">
        <f>15892/(29642-1527)</f>
        <v>0.5652498666192424</v>
      </c>
      <c r="C89" s="17">
        <f>14866/(27793-1443)</f>
        <v>0.5641745730550285</v>
      </c>
      <c r="D89" s="7">
        <v>15.9</v>
      </c>
      <c r="E89" s="7">
        <v>14.9</v>
      </c>
    </row>
    <row r="90" spans="1:5" s="7" customFormat="1" ht="15.75">
      <c r="A90" s="7" t="s">
        <v>8</v>
      </c>
      <c r="B90" s="34">
        <f>6000/(9833-337)</f>
        <v>0.6318449873631002</v>
      </c>
      <c r="C90" s="17">
        <f>5333/(8069-211)</f>
        <v>0.6786714176635276</v>
      </c>
      <c r="D90" s="7">
        <v>6</v>
      </c>
      <c r="E90" s="7">
        <v>5.3</v>
      </c>
    </row>
    <row r="91" spans="1:5" s="7" customFormat="1" ht="15.75">
      <c r="A91" s="7" t="s">
        <v>9</v>
      </c>
      <c r="B91" s="34">
        <f>4384/(8785-293)</f>
        <v>0.5162505887894488</v>
      </c>
      <c r="C91" s="17">
        <f>3483/(5576-107)</f>
        <v>0.6368623148656062</v>
      </c>
      <c r="D91" s="7">
        <v>4.4</v>
      </c>
      <c r="E91" s="7">
        <v>3.5</v>
      </c>
    </row>
    <row r="92" spans="2:3" s="7" customFormat="1" ht="15.75">
      <c r="B92" s="34"/>
      <c r="C92" s="17"/>
    </row>
    <row r="93" spans="1:2" s="7" customFormat="1" ht="15.75">
      <c r="A93" s="7">
        <v>1996</v>
      </c>
      <c r="B93" s="32"/>
    </row>
    <row r="94" spans="1:5" s="7" customFormat="1" ht="15.75">
      <c r="A94" s="7" t="s">
        <v>5</v>
      </c>
      <c r="B94" s="32">
        <v>38.1</v>
      </c>
      <c r="C94" s="7">
        <v>33</v>
      </c>
      <c r="D94" s="7">
        <v>4.3</v>
      </c>
      <c r="E94" s="7">
        <v>3.7</v>
      </c>
    </row>
    <row r="95" spans="1:5" s="7" customFormat="1" ht="15.75">
      <c r="A95" s="7" t="s">
        <v>6</v>
      </c>
      <c r="B95" s="32">
        <v>56.4</v>
      </c>
      <c r="C95" s="7">
        <v>51.8</v>
      </c>
      <c r="D95" s="7">
        <v>21.8</v>
      </c>
      <c r="E95" s="7">
        <v>19.2</v>
      </c>
    </row>
    <row r="96" spans="1:5" s="7" customFormat="1" ht="15.75">
      <c r="A96" s="7" t="s">
        <v>7</v>
      </c>
      <c r="B96" s="32">
        <v>68.9</v>
      </c>
      <c r="C96" s="7">
        <v>67.4</v>
      </c>
      <c r="D96" s="7">
        <v>18.1</v>
      </c>
      <c r="E96" s="7">
        <v>16.5</v>
      </c>
    </row>
    <row r="97" spans="1:5" s="7" customFormat="1" ht="15.75">
      <c r="A97" s="7" t="s">
        <v>8</v>
      </c>
      <c r="B97" s="32">
        <v>70.9</v>
      </c>
      <c r="C97" s="7">
        <v>74.7</v>
      </c>
      <c r="D97" s="7">
        <v>6.8</v>
      </c>
      <c r="E97" s="7">
        <v>5.9</v>
      </c>
    </row>
    <row r="98" spans="1:5" s="7" customFormat="1" ht="15.75">
      <c r="A98" s="7" t="s">
        <v>9</v>
      </c>
      <c r="B98" s="32">
        <v>61.2</v>
      </c>
      <c r="C98" s="7">
        <v>70</v>
      </c>
      <c r="D98" s="7">
        <v>5</v>
      </c>
      <c r="E98" s="7">
        <v>3.6</v>
      </c>
    </row>
    <row r="99" s="7" customFormat="1" ht="15.75">
      <c r="B99" s="32"/>
    </row>
    <row r="100" s="7" customFormat="1" ht="15.75">
      <c r="B100" s="32"/>
    </row>
    <row r="101" s="7" customFormat="1" ht="15.75">
      <c r="B101" s="32"/>
    </row>
    <row r="102" s="7" customFormat="1" ht="15.75">
      <c r="B102" s="32"/>
    </row>
    <row r="103" s="7" customFormat="1" ht="15.75">
      <c r="B103" s="32"/>
    </row>
    <row r="104" s="7" customFormat="1" ht="15.75">
      <c r="B104" s="32"/>
    </row>
    <row r="105" s="7" customFormat="1" ht="15.75">
      <c r="B105" s="32"/>
    </row>
    <row r="106" s="7" customFormat="1" ht="15.75">
      <c r="B106" s="32"/>
    </row>
    <row r="107" s="7" customFormat="1" ht="15.75">
      <c r="B107" s="32"/>
    </row>
    <row r="108" s="7" customFormat="1" ht="15.75">
      <c r="B108" s="32"/>
    </row>
    <row r="109" s="7" customFormat="1" ht="15.75">
      <c r="B109" s="32"/>
    </row>
    <row r="110" s="7" customFormat="1" ht="15.75">
      <c r="B110" s="32"/>
    </row>
    <row r="111" s="7" customFormat="1" ht="15.75">
      <c r="B111" s="32"/>
    </row>
    <row r="112" s="7" customFormat="1" ht="15.75">
      <c r="B112" s="32"/>
    </row>
    <row r="113" s="7" customFormat="1" ht="15.75">
      <c r="B113" s="32"/>
    </row>
    <row r="114" spans="1:5" ht="15.75">
      <c r="A114" s="7"/>
      <c r="C114" s="7"/>
      <c r="D114" s="7"/>
      <c r="E114" s="7"/>
    </row>
    <row r="115" spans="1:5" ht="15.75">
      <c r="A115" s="7"/>
      <c r="C115" s="7"/>
      <c r="D115" s="7"/>
      <c r="E115" s="7"/>
    </row>
    <row r="116" spans="1:5" ht="15.75">
      <c r="A116" s="7"/>
      <c r="C116" s="7"/>
      <c r="D116" s="7"/>
      <c r="E116" s="7"/>
    </row>
    <row r="117" spans="1:5" ht="15.75">
      <c r="A117" s="7"/>
      <c r="C117" s="7"/>
      <c r="D117" s="7"/>
      <c r="E117" s="7"/>
    </row>
    <row r="118" spans="1:5" ht="15.75">
      <c r="A118" s="7"/>
      <c r="C118" s="7"/>
      <c r="D118" s="7"/>
      <c r="E118" s="7"/>
    </row>
    <row r="119" spans="1:5" ht="15.75">
      <c r="A119" s="7"/>
      <c r="C119" s="7"/>
      <c r="D119" s="7"/>
      <c r="E119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5"/>
  <sheetViews>
    <sheetView zoomScale="125" zoomScaleNormal="125" zoomScalePageLayoutView="0" workbookViewId="0" topLeftCell="A1">
      <selection activeCell="G19" sqref="G19"/>
    </sheetView>
  </sheetViews>
  <sheetFormatPr defaultColWidth="10.625" defaultRowHeight="15.75"/>
  <cols>
    <col min="1" max="1" width="21.50390625" style="0" customWidth="1"/>
    <col min="2" max="2" width="18.875" style="0" customWidth="1"/>
    <col min="3" max="3" width="16.125" style="0" customWidth="1"/>
    <col min="4" max="4" width="15.00390625" style="0" customWidth="1"/>
    <col min="5" max="5" width="19.125" style="0" customWidth="1"/>
  </cols>
  <sheetData>
    <row r="1" s="26" customFormat="1" ht="18.75" customHeight="1">
      <c r="A1" s="2" t="s">
        <v>38</v>
      </c>
    </row>
    <row r="2" spans="1:5" s="7" customFormat="1" ht="15.75">
      <c r="A2" s="7">
        <v>2022</v>
      </c>
      <c r="B2" s="32" t="s">
        <v>1</v>
      </c>
      <c r="C2" s="32" t="s">
        <v>2</v>
      </c>
      <c r="D2" s="7" t="s">
        <v>3</v>
      </c>
      <c r="E2" s="7" t="s">
        <v>32</v>
      </c>
    </row>
    <row r="3" spans="1:5" s="21" customFormat="1" ht="15.75">
      <c r="A3" s="4" t="s">
        <v>14</v>
      </c>
      <c r="B3" s="37">
        <v>25.1</v>
      </c>
      <c r="C3" s="37">
        <v>22.1</v>
      </c>
      <c r="D3" s="38">
        <v>0.6</v>
      </c>
      <c r="E3" s="38">
        <v>0.5</v>
      </c>
    </row>
    <row r="4" spans="1:5" s="24" customFormat="1" ht="31.5">
      <c r="A4" s="4" t="s">
        <v>15</v>
      </c>
      <c r="B4" s="37">
        <v>27.2</v>
      </c>
      <c r="C4" s="37">
        <v>26.4</v>
      </c>
      <c r="D4" s="38">
        <v>1.5</v>
      </c>
      <c r="E4" s="38">
        <v>1.7</v>
      </c>
    </row>
    <row r="5" spans="1:5" s="7" customFormat="1" ht="15.75">
      <c r="A5" s="4" t="s">
        <v>16</v>
      </c>
      <c r="B5" s="39">
        <v>41.664623682275064</v>
      </c>
      <c r="C5" s="39">
        <v>39.3</v>
      </c>
      <c r="D5" s="38">
        <v>13.6</v>
      </c>
      <c r="E5" s="38">
        <v>13.6</v>
      </c>
    </row>
    <row r="6" spans="1:5" s="7" customFormat="1" ht="31.5">
      <c r="A6" s="4" t="s">
        <v>17</v>
      </c>
      <c r="B6" s="39">
        <v>52.6450439182467</v>
      </c>
      <c r="C6" s="39">
        <v>51.83527305282005</v>
      </c>
      <c r="D6" s="38">
        <v>18.5</v>
      </c>
      <c r="E6" s="38">
        <v>15.6</v>
      </c>
    </row>
    <row r="7" spans="1:5" s="7" customFormat="1" ht="15.75">
      <c r="A7" s="4" t="s">
        <v>18</v>
      </c>
      <c r="B7" s="39">
        <v>63.77097375591567</v>
      </c>
      <c r="C7" s="39">
        <v>64.83399209486166</v>
      </c>
      <c r="D7" s="38">
        <v>17.8</v>
      </c>
      <c r="E7" s="38">
        <v>16.4</v>
      </c>
    </row>
    <row r="8" spans="1:5" s="7" customFormat="1" ht="15.75">
      <c r="A8" s="4" t="s">
        <v>19</v>
      </c>
      <c r="B8" s="39">
        <v>70.83481983589012</v>
      </c>
      <c r="C8" s="39">
        <v>71.2697072072072</v>
      </c>
      <c r="D8" s="38">
        <v>11.9</v>
      </c>
      <c r="E8" s="38">
        <v>10.1</v>
      </c>
    </row>
    <row r="9" spans="1:5" s="7" customFormat="1" ht="15.75">
      <c r="A9" s="4"/>
      <c r="B9" s="39"/>
      <c r="C9" s="39"/>
      <c r="D9" s="38"/>
      <c r="E9" s="38"/>
    </row>
    <row r="10" spans="1:5" s="7" customFormat="1" ht="15.75">
      <c r="A10" s="7">
        <v>2020</v>
      </c>
      <c r="B10" s="32" t="s">
        <v>1</v>
      </c>
      <c r="C10" s="32" t="s">
        <v>2</v>
      </c>
      <c r="D10" s="7" t="s">
        <v>3</v>
      </c>
      <c r="E10" s="7" t="s">
        <v>32</v>
      </c>
    </row>
    <row r="11" spans="1:5" s="7" customFormat="1" ht="15.75">
      <c r="A11" s="4" t="s">
        <v>14</v>
      </c>
      <c r="B11" s="40">
        <v>38.2</v>
      </c>
      <c r="C11" s="40">
        <v>37</v>
      </c>
      <c r="D11" s="5">
        <v>0.91</v>
      </c>
      <c r="E11" s="5">
        <v>0.89</v>
      </c>
    </row>
    <row r="12" spans="1:5" s="21" customFormat="1" ht="31.5">
      <c r="A12" s="4" t="s">
        <v>15</v>
      </c>
      <c r="B12" s="40">
        <v>43.9</v>
      </c>
      <c r="C12" s="40">
        <v>39.3</v>
      </c>
      <c r="D12" s="5">
        <v>2.6</v>
      </c>
      <c r="E12" s="5">
        <v>2.6</v>
      </c>
    </row>
    <row r="13" spans="1:5" s="24" customFormat="1" ht="15.75">
      <c r="A13" s="4" t="s">
        <v>16</v>
      </c>
      <c r="B13" s="40">
        <v>57.7</v>
      </c>
      <c r="C13" s="40">
        <v>53.3</v>
      </c>
      <c r="D13" s="5">
        <v>19.1</v>
      </c>
      <c r="E13" s="5">
        <v>18.4</v>
      </c>
    </row>
    <row r="14" spans="1:5" s="7" customFormat="1" ht="31.5">
      <c r="A14" s="4" t="s">
        <v>17</v>
      </c>
      <c r="B14" s="40">
        <v>70.2</v>
      </c>
      <c r="C14" s="40">
        <v>68.9</v>
      </c>
      <c r="D14" s="5">
        <v>24.8</v>
      </c>
      <c r="E14" s="5">
        <v>21.1</v>
      </c>
    </row>
    <row r="15" spans="1:5" s="7" customFormat="1" ht="15.75">
      <c r="A15" s="4" t="s">
        <v>18</v>
      </c>
      <c r="B15" s="40">
        <v>78.4</v>
      </c>
      <c r="C15" s="40">
        <v>77.3</v>
      </c>
      <c r="D15" s="5">
        <v>21.8</v>
      </c>
      <c r="E15" s="5">
        <v>18.5</v>
      </c>
    </row>
    <row r="16" spans="1:5" s="7" customFormat="1" ht="15.75">
      <c r="A16" s="4" t="s">
        <v>19</v>
      </c>
      <c r="B16" s="40">
        <v>83.3</v>
      </c>
      <c r="C16" s="40">
        <v>82.5</v>
      </c>
      <c r="D16" s="5">
        <v>12.9</v>
      </c>
      <c r="E16" s="5">
        <v>10.9</v>
      </c>
    </row>
    <row r="17" spans="1:5" s="7" customFormat="1" ht="15.75">
      <c r="A17" s="4"/>
      <c r="B17" s="5"/>
      <c r="C17" s="5"/>
      <c r="D17" s="5"/>
      <c r="E17" s="5"/>
    </row>
    <row r="18" spans="1:5" s="7" customFormat="1" ht="15.75">
      <c r="A18" s="7">
        <v>2018</v>
      </c>
      <c r="B18" s="7" t="s">
        <v>1</v>
      </c>
      <c r="C18" s="7" t="s">
        <v>2</v>
      </c>
      <c r="D18" s="7" t="s">
        <v>3</v>
      </c>
      <c r="E18" s="7" t="s">
        <v>32</v>
      </c>
    </row>
    <row r="19" spans="1:5" s="7" customFormat="1" ht="15.75">
      <c r="A19" s="4" t="s">
        <v>14</v>
      </c>
      <c r="B19" s="5">
        <v>24.3</v>
      </c>
      <c r="C19" s="5">
        <v>26.6</v>
      </c>
      <c r="D19" s="5">
        <v>0.63</v>
      </c>
      <c r="E19" s="5">
        <v>0.65</v>
      </c>
    </row>
    <row r="20" spans="1:5" s="21" customFormat="1" ht="31.5">
      <c r="A20" s="4" t="s">
        <v>15</v>
      </c>
      <c r="B20" s="5">
        <v>28.8</v>
      </c>
      <c r="C20" s="5">
        <v>26.9</v>
      </c>
      <c r="D20" s="5">
        <v>2</v>
      </c>
      <c r="E20" s="5">
        <v>1.9</v>
      </c>
    </row>
    <row r="21" spans="1:5" s="24" customFormat="1" ht="15.75">
      <c r="A21" s="4" t="s">
        <v>16</v>
      </c>
      <c r="B21" s="5">
        <v>45</v>
      </c>
      <c r="C21" s="5">
        <v>39.2</v>
      </c>
      <c r="D21" s="5">
        <v>14.7</v>
      </c>
      <c r="E21" s="5">
        <v>13.1</v>
      </c>
    </row>
    <row r="22" spans="1:5" s="7" customFormat="1" ht="31.5">
      <c r="A22" s="4" t="s">
        <v>17</v>
      </c>
      <c r="B22" s="5">
        <v>55.5</v>
      </c>
      <c r="C22" s="5">
        <v>53.3</v>
      </c>
      <c r="D22" s="5">
        <v>19.8</v>
      </c>
      <c r="E22" s="5">
        <v>16.4</v>
      </c>
    </row>
    <row r="23" spans="1:5" s="7" customFormat="1" ht="15.75">
      <c r="A23" s="4" t="s">
        <v>18</v>
      </c>
      <c r="B23" s="5">
        <v>65.5</v>
      </c>
      <c r="C23" s="5">
        <v>66</v>
      </c>
      <c r="D23" s="5">
        <v>17.3</v>
      </c>
      <c r="E23" s="5">
        <v>15.5</v>
      </c>
    </row>
    <row r="24" spans="1:5" s="7" customFormat="1" ht="15.75">
      <c r="A24" s="4" t="s">
        <v>19</v>
      </c>
      <c r="B24" s="5">
        <v>74</v>
      </c>
      <c r="C24" s="5">
        <v>74</v>
      </c>
      <c r="D24" s="5">
        <v>10.9</v>
      </c>
      <c r="E24" s="5">
        <v>9.3</v>
      </c>
    </row>
    <row r="25" spans="1:5" s="7" customFormat="1" ht="15.75">
      <c r="A25" s="4"/>
      <c r="B25" s="5"/>
      <c r="C25" s="5"/>
      <c r="D25" s="5"/>
      <c r="E25" s="5"/>
    </row>
    <row r="26" s="7" customFormat="1" ht="15.75">
      <c r="A26" s="7">
        <v>2016</v>
      </c>
    </row>
    <row r="27" spans="1:5" s="7" customFormat="1" ht="15.75">
      <c r="A27" s="4" t="s">
        <v>14</v>
      </c>
      <c r="B27" s="3">
        <v>30.4</v>
      </c>
      <c r="C27" s="5">
        <v>33.1</v>
      </c>
      <c r="D27" s="5">
        <v>0.89</v>
      </c>
      <c r="E27" s="5">
        <v>0.9</v>
      </c>
    </row>
    <row r="28" spans="1:5" s="21" customFormat="1" ht="31.5">
      <c r="A28" s="4" t="s">
        <v>15</v>
      </c>
      <c r="B28" s="3">
        <v>38.8</v>
      </c>
      <c r="C28" s="5">
        <v>32.2</v>
      </c>
      <c r="D28" s="5">
        <v>2.7</v>
      </c>
      <c r="E28" s="5">
        <v>2.5</v>
      </c>
    </row>
    <row r="29" spans="1:5" s="24" customFormat="1" ht="15.75">
      <c r="A29" s="4" t="s">
        <v>16</v>
      </c>
      <c r="B29" s="3">
        <v>54.1</v>
      </c>
      <c r="C29" s="5">
        <v>49.1</v>
      </c>
      <c r="D29" s="5">
        <v>17.5</v>
      </c>
      <c r="E29" s="5">
        <v>16.3</v>
      </c>
    </row>
    <row r="30" spans="1:5" s="7" customFormat="1" ht="31.5">
      <c r="A30" s="4" t="s">
        <v>17</v>
      </c>
      <c r="B30" s="3">
        <v>64.9</v>
      </c>
      <c r="C30" s="5">
        <v>61.4</v>
      </c>
      <c r="D30" s="5">
        <v>23.7</v>
      </c>
      <c r="E30" s="5">
        <v>18.6</v>
      </c>
    </row>
    <row r="31" spans="1:5" s="7" customFormat="1" ht="15.75">
      <c r="A31" s="4" t="s">
        <v>18</v>
      </c>
      <c r="B31" s="3">
        <v>74.7</v>
      </c>
      <c r="C31" s="5">
        <v>73.6</v>
      </c>
      <c r="D31" s="5">
        <v>18.4</v>
      </c>
      <c r="E31" s="5">
        <v>16</v>
      </c>
    </row>
    <row r="32" spans="1:5" s="7" customFormat="1" ht="15.75">
      <c r="A32" s="4" t="s">
        <v>19</v>
      </c>
      <c r="B32" s="3">
        <v>80.5</v>
      </c>
      <c r="C32" s="5">
        <v>80</v>
      </c>
      <c r="D32" s="5">
        <v>10.6</v>
      </c>
      <c r="E32" s="5">
        <v>9.5</v>
      </c>
    </row>
    <row r="33" spans="1:5" s="7" customFormat="1" ht="15.75">
      <c r="A33" s="4"/>
      <c r="B33" s="3"/>
      <c r="C33" s="5"/>
      <c r="D33" s="5"/>
      <c r="E33" s="5"/>
    </row>
    <row r="34" s="7" customFormat="1" ht="15.75">
      <c r="A34" s="7">
        <v>2014</v>
      </c>
    </row>
    <row r="35" spans="1:5" s="7" customFormat="1" ht="15.75">
      <c r="A35" s="4" t="s">
        <v>14</v>
      </c>
      <c r="B35" s="3">
        <v>23.3</v>
      </c>
      <c r="C35" s="3">
        <v>24.2</v>
      </c>
      <c r="D35" s="5">
        <v>0.65</v>
      </c>
      <c r="E35" s="6">
        <v>0.65</v>
      </c>
    </row>
    <row r="36" spans="1:5" s="21" customFormat="1" ht="31.5">
      <c r="A36" s="4" t="s">
        <v>15</v>
      </c>
      <c r="B36" s="3">
        <v>23.4</v>
      </c>
      <c r="C36" s="3">
        <v>20</v>
      </c>
      <c r="D36" s="5">
        <v>1.8</v>
      </c>
      <c r="E36" s="6">
        <v>1.6</v>
      </c>
    </row>
    <row r="37" spans="1:5" s="24" customFormat="1" ht="15.75">
      <c r="A37" s="4" t="s">
        <v>16</v>
      </c>
      <c r="B37" s="3">
        <v>35.7</v>
      </c>
      <c r="C37" s="3">
        <v>32.1</v>
      </c>
      <c r="D37" s="5">
        <v>11.9</v>
      </c>
      <c r="E37" s="6">
        <v>10.4</v>
      </c>
    </row>
    <row r="38" spans="1:5" s="7" customFormat="1" ht="31.5">
      <c r="A38" s="4" t="s">
        <v>17</v>
      </c>
      <c r="B38" s="3">
        <v>42.2</v>
      </c>
      <c r="C38" s="3">
        <v>41</v>
      </c>
      <c r="D38" s="5">
        <v>15</v>
      </c>
      <c r="E38" s="6">
        <v>12.5</v>
      </c>
    </row>
    <row r="39" spans="1:5" s="7" customFormat="1" ht="15.75">
      <c r="A39" s="4" t="s">
        <v>18</v>
      </c>
      <c r="B39" s="3">
        <v>53.6</v>
      </c>
      <c r="C39" s="3">
        <v>52.8</v>
      </c>
      <c r="D39" s="5">
        <v>12.3</v>
      </c>
      <c r="E39" s="6">
        <v>10.9</v>
      </c>
    </row>
    <row r="40" spans="1:5" s="7" customFormat="1" ht="15.75">
      <c r="A40" s="4" t="s">
        <v>19</v>
      </c>
      <c r="B40" s="3">
        <v>61.3</v>
      </c>
      <c r="C40" s="3">
        <v>62.8</v>
      </c>
      <c r="D40" s="5">
        <v>7.6</v>
      </c>
      <c r="E40" s="6">
        <v>7</v>
      </c>
    </row>
    <row r="41" spans="1:5" s="7" customFormat="1" ht="15.75">
      <c r="A41" s="4"/>
      <c r="B41" s="3"/>
      <c r="C41" s="3"/>
      <c r="D41" s="5"/>
      <c r="E41" s="6"/>
    </row>
    <row r="42" s="7" customFormat="1" ht="15.75">
      <c r="A42" s="7">
        <v>2012</v>
      </c>
    </row>
    <row r="43" spans="1:5" s="7" customFormat="1" ht="15.75">
      <c r="A43" s="4" t="s">
        <v>14</v>
      </c>
      <c r="B43" s="8">
        <v>37.7</v>
      </c>
      <c r="C43" s="8">
        <v>36.5</v>
      </c>
      <c r="D43" s="9">
        <v>1.2</v>
      </c>
      <c r="E43" s="9">
        <v>1.1</v>
      </c>
    </row>
    <row r="44" spans="1:5" s="21" customFormat="1" ht="31.5">
      <c r="A44" s="4" t="s">
        <v>15</v>
      </c>
      <c r="B44" s="8">
        <v>41.5</v>
      </c>
      <c r="C44" s="8">
        <v>35.1</v>
      </c>
      <c r="D44" s="9">
        <v>3.2</v>
      </c>
      <c r="E44" s="9">
        <v>2.8</v>
      </c>
    </row>
    <row r="45" spans="1:5" s="24" customFormat="1" ht="15.75">
      <c r="A45" s="4" t="s">
        <v>16</v>
      </c>
      <c r="B45" s="8">
        <v>55.4</v>
      </c>
      <c r="C45" s="8">
        <v>49.8</v>
      </c>
      <c r="D45" s="9">
        <v>18.3</v>
      </c>
      <c r="E45" s="9">
        <v>16.1</v>
      </c>
    </row>
    <row r="46" spans="1:5" s="7" customFormat="1" ht="31.5">
      <c r="A46" s="4" t="s">
        <v>17</v>
      </c>
      <c r="B46" s="8">
        <v>65.7</v>
      </c>
      <c r="C46" s="8">
        <v>62.4</v>
      </c>
      <c r="D46" s="9">
        <v>23.1</v>
      </c>
      <c r="E46" s="9">
        <v>18.5</v>
      </c>
    </row>
    <row r="47" spans="1:5" s="7" customFormat="1" ht="15.75">
      <c r="A47" s="4" t="s">
        <v>18</v>
      </c>
      <c r="B47" s="8">
        <v>75.4</v>
      </c>
      <c r="C47" s="8">
        <v>74.5</v>
      </c>
      <c r="D47" s="9">
        <v>16.5</v>
      </c>
      <c r="E47" s="9">
        <v>14.7</v>
      </c>
    </row>
    <row r="48" spans="1:5" s="7" customFormat="1" ht="15.75">
      <c r="A48" s="4" t="s">
        <v>19</v>
      </c>
      <c r="B48" s="8">
        <v>82.4</v>
      </c>
      <c r="C48" s="8">
        <v>80.2</v>
      </c>
      <c r="D48" s="9">
        <v>9.1</v>
      </c>
      <c r="E48" s="9">
        <v>8.4</v>
      </c>
    </row>
    <row r="49" spans="1:5" s="7" customFormat="1" ht="15.75">
      <c r="A49" s="4"/>
      <c r="B49" s="8"/>
      <c r="C49" s="8"/>
      <c r="D49" s="9"/>
      <c r="E49" s="9"/>
    </row>
    <row r="50" s="7" customFormat="1" ht="15.75">
      <c r="A50" s="7">
        <v>2010</v>
      </c>
    </row>
    <row r="51" spans="1:5" s="7" customFormat="1" ht="15.75">
      <c r="A51" s="4" t="s">
        <v>14</v>
      </c>
      <c r="B51" s="3">
        <v>24</v>
      </c>
      <c r="C51" s="3">
        <v>28.9</v>
      </c>
      <c r="D51" s="5">
        <v>0.83</v>
      </c>
      <c r="E51" s="5">
        <v>0.93</v>
      </c>
    </row>
    <row r="52" spans="1:5" s="21" customFormat="1" ht="31.5">
      <c r="A52" s="4" t="s">
        <v>15</v>
      </c>
      <c r="B52" s="3">
        <v>26.5</v>
      </c>
      <c r="C52" s="3">
        <v>22.7</v>
      </c>
      <c r="D52" s="5">
        <v>2.1</v>
      </c>
      <c r="E52" s="5">
        <v>1.8</v>
      </c>
    </row>
    <row r="53" spans="1:5" s="24" customFormat="1" ht="15.75">
      <c r="A53" s="4" t="s">
        <v>16</v>
      </c>
      <c r="B53" s="3">
        <v>39.8</v>
      </c>
      <c r="C53" s="3">
        <v>36</v>
      </c>
      <c r="D53" s="5">
        <v>13.2</v>
      </c>
      <c r="E53" s="5">
        <v>11.8</v>
      </c>
    </row>
    <row r="54" spans="1:5" s="7" customFormat="1" ht="31.5">
      <c r="A54" s="4" t="s">
        <v>17</v>
      </c>
      <c r="B54" s="3">
        <v>46.9</v>
      </c>
      <c r="C54" s="3">
        <v>45.6</v>
      </c>
      <c r="D54" s="5">
        <v>15.9</v>
      </c>
      <c r="E54" s="5">
        <v>13.1</v>
      </c>
    </row>
    <row r="55" spans="1:5" s="7" customFormat="1" ht="15.75">
      <c r="A55" s="4" t="s">
        <v>18</v>
      </c>
      <c r="B55" s="3">
        <v>56.8</v>
      </c>
      <c r="C55" s="3">
        <v>58.7</v>
      </c>
      <c r="D55" s="5">
        <v>11.8</v>
      </c>
      <c r="E55" s="5">
        <v>10.9</v>
      </c>
    </row>
    <row r="56" spans="1:5" s="7" customFormat="1" ht="15.75">
      <c r="A56" s="4" t="s">
        <v>19</v>
      </c>
      <c r="B56" s="3">
        <v>66</v>
      </c>
      <c r="C56" s="3">
        <v>68.2</v>
      </c>
      <c r="D56" s="5">
        <v>6.7</v>
      </c>
      <c r="E56" s="5">
        <v>6.9</v>
      </c>
    </row>
    <row r="57" spans="1:5" s="7" customFormat="1" ht="15.75">
      <c r="A57" s="4"/>
      <c r="B57" s="3"/>
      <c r="C57" s="3"/>
      <c r="D57" s="5"/>
      <c r="E57" s="5"/>
    </row>
    <row r="58" s="7" customFormat="1" ht="15.75">
      <c r="A58" s="7">
        <v>2008</v>
      </c>
    </row>
    <row r="59" spans="1:5" s="7" customFormat="1" ht="15.75">
      <c r="A59" s="4" t="s">
        <v>14</v>
      </c>
      <c r="B59" s="8">
        <v>36.5</v>
      </c>
      <c r="C59" s="8">
        <v>39.8</v>
      </c>
      <c r="D59" s="9">
        <v>1.3</v>
      </c>
      <c r="E59" s="9">
        <v>1.3</v>
      </c>
    </row>
    <row r="60" spans="1:5" s="21" customFormat="1" ht="31.5">
      <c r="A60" s="4" t="s">
        <v>15</v>
      </c>
      <c r="B60" s="8">
        <v>42.8</v>
      </c>
      <c r="C60" s="8">
        <v>36.9</v>
      </c>
      <c r="D60" s="9">
        <v>3.5</v>
      </c>
      <c r="E60" s="9">
        <v>2.9</v>
      </c>
    </row>
    <row r="61" spans="1:5" s="24" customFormat="1" ht="15.75">
      <c r="A61" s="4" t="s">
        <v>16</v>
      </c>
      <c r="B61" s="8">
        <v>57.8</v>
      </c>
      <c r="C61" s="8">
        <v>51.8</v>
      </c>
      <c r="D61" s="9">
        <v>19.3</v>
      </c>
      <c r="E61" s="9">
        <v>16.6</v>
      </c>
    </row>
    <row r="62" spans="1:5" s="7" customFormat="1" ht="31.5">
      <c r="A62" s="4" t="s">
        <v>17</v>
      </c>
      <c r="B62" s="8">
        <v>70.2</v>
      </c>
      <c r="C62" s="8">
        <v>65.4</v>
      </c>
      <c r="D62" s="9">
        <v>23.3</v>
      </c>
      <c r="E62" s="9">
        <v>18.2</v>
      </c>
    </row>
    <row r="63" spans="1:5" s="7" customFormat="1" ht="15.75">
      <c r="A63" s="4" t="s">
        <v>18</v>
      </c>
      <c r="B63" s="8">
        <v>77.7</v>
      </c>
      <c r="C63" s="8">
        <v>76.2</v>
      </c>
      <c r="D63" s="9">
        <v>15.4</v>
      </c>
      <c r="E63" s="9">
        <v>14</v>
      </c>
    </row>
    <row r="64" spans="1:5" s="7" customFormat="1" ht="15.75">
      <c r="A64" s="4" t="s">
        <v>19</v>
      </c>
      <c r="B64" s="8">
        <v>82.9</v>
      </c>
      <c r="C64" s="8">
        <v>82.5</v>
      </c>
      <c r="D64" s="9">
        <v>7.7</v>
      </c>
      <c r="E64" s="9">
        <v>7.7</v>
      </c>
    </row>
    <row r="65" spans="1:5" s="7" customFormat="1" ht="15.75">
      <c r="A65" s="4"/>
      <c r="B65" s="8"/>
      <c r="C65" s="8"/>
      <c r="D65" s="9"/>
      <c r="E65" s="9"/>
    </row>
    <row r="66" s="7" customFormat="1" ht="15.75">
      <c r="A66" s="7">
        <v>2006</v>
      </c>
    </row>
    <row r="67" spans="1:5" s="7" customFormat="1" ht="15.75">
      <c r="A67" s="4" t="s">
        <v>14</v>
      </c>
      <c r="B67" s="8">
        <v>27.2</v>
      </c>
      <c r="C67" s="8">
        <v>30.7</v>
      </c>
      <c r="D67" s="9">
        <v>1</v>
      </c>
      <c r="E67" s="9">
        <v>1.1</v>
      </c>
    </row>
    <row r="68" spans="1:5" s="21" customFormat="1" ht="31.5">
      <c r="A68" s="4" t="s">
        <v>15</v>
      </c>
      <c r="B68" s="8">
        <v>28.4</v>
      </c>
      <c r="C68" s="8">
        <v>25.2</v>
      </c>
      <c r="D68" s="9">
        <v>2.5</v>
      </c>
      <c r="E68" s="9">
        <v>2.1</v>
      </c>
    </row>
    <row r="69" spans="1:5" s="24" customFormat="1" ht="15.75">
      <c r="A69" s="4" t="s">
        <v>16</v>
      </c>
      <c r="B69" s="8">
        <v>42.8</v>
      </c>
      <c r="C69" s="8">
        <v>38.1</v>
      </c>
      <c r="D69" s="9">
        <v>14.5</v>
      </c>
      <c r="E69" s="9">
        <v>11.9</v>
      </c>
    </row>
    <row r="70" spans="1:5" s="7" customFormat="1" ht="31.5">
      <c r="A70" s="4" t="s">
        <v>17</v>
      </c>
      <c r="B70" s="8">
        <v>50.2</v>
      </c>
      <c r="C70" s="8">
        <v>48.5</v>
      </c>
      <c r="D70" s="9">
        <v>15.6</v>
      </c>
      <c r="E70" s="9">
        <v>12.8</v>
      </c>
    </row>
    <row r="71" spans="1:5" s="7" customFormat="1" ht="15.75">
      <c r="A71" s="4" t="s">
        <v>18</v>
      </c>
      <c r="B71" s="8">
        <v>60.7</v>
      </c>
      <c r="C71" s="8">
        <v>61.6</v>
      </c>
      <c r="D71" s="9">
        <v>11.4</v>
      </c>
      <c r="E71" s="9">
        <v>10.8</v>
      </c>
    </row>
    <row r="72" spans="1:5" s="7" customFormat="1" ht="15.75">
      <c r="A72" s="4" t="s">
        <v>19</v>
      </c>
      <c r="B72" s="8">
        <v>68.3</v>
      </c>
      <c r="C72" s="8">
        <v>70.9</v>
      </c>
      <c r="D72" s="9">
        <v>6.1</v>
      </c>
      <c r="E72" s="9">
        <v>6.4</v>
      </c>
    </row>
    <row r="73" spans="1:5" s="7" customFormat="1" ht="15.75">
      <c r="A73" s="4"/>
      <c r="B73" s="8"/>
      <c r="C73" s="8"/>
      <c r="D73" s="9"/>
      <c r="E73" s="9"/>
    </row>
    <row r="74" s="7" customFormat="1" ht="15.75">
      <c r="A74" s="7">
        <v>2004</v>
      </c>
    </row>
    <row r="75" spans="1:5" s="7" customFormat="1" ht="15.75">
      <c r="A75" s="4" t="s">
        <v>14</v>
      </c>
      <c r="B75" s="10">
        <v>0.378</v>
      </c>
      <c r="C75" s="29">
        <v>0.399</v>
      </c>
      <c r="D75" s="12">
        <v>1.5</v>
      </c>
      <c r="E75" s="12">
        <v>1.5</v>
      </c>
    </row>
    <row r="76" spans="1:5" s="21" customFormat="1" ht="31.5">
      <c r="A76" s="4" t="s">
        <v>15</v>
      </c>
      <c r="B76" s="10">
        <v>0.421</v>
      </c>
      <c r="C76" s="29">
        <v>0.372</v>
      </c>
      <c r="D76" s="12">
        <v>3.9</v>
      </c>
      <c r="E76" s="12">
        <v>3.3</v>
      </c>
    </row>
    <row r="77" spans="1:5" s="24" customFormat="1" ht="15.75">
      <c r="A77" s="4" t="s">
        <v>16</v>
      </c>
      <c r="B77" s="10">
        <v>0.591</v>
      </c>
      <c r="C77" s="29">
        <v>0.534</v>
      </c>
      <c r="D77" s="12">
        <v>19.7</v>
      </c>
      <c r="E77" s="12">
        <v>16.2</v>
      </c>
    </row>
    <row r="78" spans="1:5" s="7" customFormat="1" ht="31.5">
      <c r="A78" s="4" t="s">
        <v>17</v>
      </c>
      <c r="B78" s="10">
        <v>0.704</v>
      </c>
      <c r="C78" s="29">
        <v>0.671</v>
      </c>
      <c r="D78" s="12">
        <v>21.9</v>
      </c>
      <c r="E78" s="12">
        <v>17</v>
      </c>
    </row>
    <row r="79" spans="1:5" s="7" customFormat="1" ht="15.75">
      <c r="A79" s="4" t="s">
        <v>18</v>
      </c>
      <c r="B79" s="11">
        <v>0.78</v>
      </c>
      <c r="C79" s="29">
        <v>0.771</v>
      </c>
      <c r="D79" s="12">
        <v>13.7</v>
      </c>
      <c r="E79" s="12">
        <v>12.9</v>
      </c>
    </row>
    <row r="80" spans="1:5" s="7" customFormat="1" ht="15.75">
      <c r="A80" s="4" t="s">
        <v>19</v>
      </c>
      <c r="B80" s="10">
        <v>0.856</v>
      </c>
      <c r="C80" s="29">
        <v>0.831</v>
      </c>
      <c r="D80" s="12">
        <v>6.7</v>
      </c>
      <c r="E80" s="12">
        <v>7.5</v>
      </c>
    </row>
    <row r="81" spans="1:5" s="7" customFormat="1" ht="15.75">
      <c r="A81" s="4"/>
      <c r="B81" s="10"/>
      <c r="C81" s="29"/>
      <c r="D81" s="12"/>
      <c r="E81" s="12"/>
    </row>
    <row r="82" s="7" customFormat="1" ht="15.75">
      <c r="A82" s="7">
        <v>2002</v>
      </c>
    </row>
    <row r="83" spans="1:5" s="7" customFormat="1" ht="15.75">
      <c r="A83" s="4" t="s">
        <v>14</v>
      </c>
      <c r="B83" s="10">
        <v>0.2813305223705786</v>
      </c>
      <c r="C83" s="29">
        <v>0.31922870915907875</v>
      </c>
      <c r="D83" s="12">
        <v>1.2</v>
      </c>
      <c r="E83" s="12">
        <v>1.2</v>
      </c>
    </row>
    <row r="84" spans="1:5" s="21" customFormat="1" ht="31.5">
      <c r="A84" s="4" t="s">
        <v>15</v>
      </c>
      <c r="B84" s="10">
        <v>0.2873748789150791</v>
      </c>
      <c r="C84" s="29">
        <v>0.24659065504135927</v>
      </c>
      <c r="D84" s="12">
        <v>2.7</v>
      </c>
      <c r="E84" s="12">
        <v>2.2</v>
      </c>
    </row>
    <row r="85" spans="1:5" s="24" customFormat="1" ht="15.75">
      <c r="A85" s="4" t="s">
        <v>16</v>
      </c>
      <c r="B85" s="10">
        <v>0.41429574991218826</v>
      </c>
      <c r="C85" s="29">
        <v>0.376083588780118</v>
      </c>
      <c r="D85" s="12">
        <v>14.2</v>
      </c>
      <c r="E85" s="12">
        <v>11.4</v>
      </c>
    </row>
    <row r="86" spans="1:5" s="7" customFormat="1" ht="31.5">
      <c r="A86" s="4" t="s">
        <v>17</v>
      </c>
      <c r="B86" s="10">
        <v>0.48636899747262</v>
      </c>
      <c r="C86" s="29">
        <v>0.47076886265752116</v>
      </c>
      <c r="D86" s="12">
        <v>14.4</v>
      </c>
      <c r="E86" s="12">
        <v>11.8</v>
      </c>
    </row>
    <row r="87" spans="1:5" s="7" customFormat="1" ht="15.75">
      <c r="A87" s="4" t="s">
        <v>18</v>
      </c>
      <c r="B87" s="11">
        <v>0.5963727101211125</v>
      </c>
      <c r="C87" s="29">
        <v>0.6145416365903275</v>
      </c>
      <c r="D87" s="12">
        <v>9.8</v>
      </c>
      <c r="E87" s="12">
        <v>9.4</v>
      </c>
    </row>
    <row r="88" spans="1:5" s="7" customFormat="1" ht="15.75">
      <c r="A88" s="4" t="s">
        <v>19</v>
      </c>
      <c r="B88" s="10">
        <v>0.6746971173931208</v>
      </c>
      <c r="C88" s="29">
        <v>0.7006860031291371</v>
      </c>
      <c r="D88" s="12">
        <v>4.8</v>
      </c>
      <c r="E88" s="12">
        <v>5.8</v>
      </c>
    </row>
    <row r="89" spans="1:5" s="7" customFormat="1" ht="15.75">
      <c r="A89" s="4"/>
      <c r="B89" s="10"/>
      <c r="C89" s="29"/>
      <c r="D89" s="12"/>
      <c r="E89" s="12"/>
    </row>
    <row r="90" s="7" customFormat="1" ht="15.75">
      <c r="A90" s="7">
        <v>2000</v>
      </c>
    </row>
    <row r="91" spans="1:5" s="7" customFormat="1" ht="15.75">
      <c r="A91" s="4" t="s">
        <v>14</v>
      </c>
      <c r="B91" s="10">
        <v>0.3774819986908139</v>
      </c>
      <c r="C91" s="29">
        <v>0.41037848131397286</v>
      </c>
      <c r="D91" s="14">
        <v>1.7</v>
      </c>
      <c r="E91" s="14">
        <v>1.7</v>
      </c>
    </row>
    <row r="92" spans="1:5" s="21" customFormat="1" ht="31.5">
      <c r="A92" s="4" t="s">
        <v>15</v>
      </c>
      <c r="B92" s="10">
        <v>0.3947</v>
      </c>
      <c r="C92" s="29">
        <v>0.3635940950831105</v>
      </c>
      <c r="D92" s="14">
        <v>3.6</v>
      </c>
      <c r="E92" s="14">
        <v>3.1</v>
      </c>
    </row>
    <row r="93" spans="1:5" s="24" customFormat="1" ht="15.75">
      <c r="A93" s="4" t="s">
        <v>16</v>
      </c>
      <c r="B93" s="10">
        <v>0.5484</v>
      </c>
      <c r="C93" s="29">
        <v>0.49742763067636164</v>
      </c>
      <c r="D93" s="14">
        <v>18.2</v>
      </c>
      <c r="E93" s="14">
        <v>14.5</v>
      </c>
    </row>
    <row r="94" spans="1:5" s="7" customFormat="1" ht="31.5">
      <c r="A94" s="4" t="s">
        <v>17</v>
      </c>
      <c r="B94" s="10">
        <v>0.6459</v>
      </c>
      <c r="C94" s="29">
        <v>0.6141448458733841</v>
      </c>
      <c r="D94" s="14">
        <v>18.5</v>
      </c>
      <c r="E94" s="14">
        <v>14.8</v>
      </c>
    </row>
    <row r="95" spans="1:5" s="7" customFormat="1" ht="15.75">
      <c r="A95" s="4" t="s">
        <v>18</v>
      </c>
      <c r="B95" s="10">
        <v>0.7646</v>
      </c>
      <c r="C95" s="29">
        <v>0.7426</v>
      </c>
      <c r="D95" s="14">
        <v>11.7</v>
      </c>
      <c r="E95" s="14">
        <v>11</v>
      </c>
    </row>
    <row r="96" spans="1:5" s="7" customFormat="1" ht="15.75">
      <c r="A96" s="4" t="s">
        <v>19</v>
      </c>
      <c r="B96" s="10">
        <v>0.829</v>
      </c>
      <c r="C96" s="29">
        <v>0.81</v>
      </c>
      <c r="D96" s="14">
        <v>5.5</v>
      </c>
      <c r="E96" s="14">
        <v>6.4</v>
      </c>
    </row>
    <row r="97" spans="1:5" s="7" customFormat="1" ht="15.75">
      <c r="A97" s="4"/>
      <c r="B97" s="10"/>
      <c r="C97" s="29"/>
      <c r="D97" s="14"/>
      <c r="E97" s="14"/>
    </row>
    <row r="98" s="7" customFormat="1" ht="15.75">
      <c r="A98" s="7">
        <v>1998</v>
      </c>
    </row>
    <row r="99" spans="1:5" s="7" customFormat="1" ht="15.75">
      <c r="A99" s="4" t="s">
        <v>14</v>
      </c>
      <c r="B99" s="15">
        <f>1549/(6882-1900)</f>
        <v>0.3109193095142513</v>
      </c>
      <c r="C99" s="30">
        <f>1654/(6456-1857)</f>
        <v>0.35964340073929113</v>
      </c>
      <c r="D99" s="14">
        <v>1.5</v>
      </c>
      <c r="E99" s="14">
        <v>1.7</v>
      </c>
    </row>
    <row r="100" spans="1:5" s="7" customFormat="1" ht="31.5">
      <c r="A100" s="4" t="s">
        <v>15</v>
      </c>
      <c r="B100" s="15">
        <f>2781/(10731-1068)</f>
        <v>0.2877988202421608</v>
      </c>
      <c r="C100" s="30">
        <f>2386/(10287-1249)</f>
        <v>0.26399645939367117</v>
      </c>
      <c r="D100" s="14">
        <v>2.8</v>
      </c>
      <c r="E100" s="14">
        <v>2.4</v>
      </c>
    </row>
    <row r="101" spans="1:5" s="21" customFormat="1" ht="15.75">
      <c r="A101" s="4" t="s">
        <v>16</v>
      </c>
      <c r="B101" s="16">
        <f>13704/(34943-1796)</f>
        <v>0.4134310797357227</v>
      </c>
      <c r="C101" s="30">
        <f>10630/(30635-1665)</f>
        <v>0.3669313082499137</v>
      </c>
      <c r="D101" s="14">
        <v>13.7</v>
      </c>
      <c r="E101" s="14">
        <v>10.6</v>
      </c>
    </row>
    <row r="102" spans="1:5" s="24" customFormat="1" ht="31.5">
      <c r="A102" s="4" t="s">
        <v>17</v>
      </c>
      <c r="B102" s="16">
        <f>13322/(28576-1149)</f>
        <v>0.48572574470412366</v>
      </c>
      <c r="C102" s="30">
        <f>11132/(24327-1159)</f>
        <v>0.4804903314917127</v>
      </c>
      <c r="D102" s="14">
        <v>13.3</v>
      </c>
      <c r="E102" s="14">
        <v>11.1</v>
      </c>
    </row>
    <row r="103" spans="1:5" s="7" customFormat="1" ht="15.75">
      <c r="A103" s="4" t="s">
        <v>18</v>
      </c>
      <c r="B103" s="16">
        <f>8219/(15347-940)</f>
        <v>0.5704865690289442</v>
      </c>
      <c r="C103" s="30">
        <f>8233/(15129-921)</f>
        <v>0.5794622747747747</v>
      </c>
      <c r="D103" s="14">
        <v>8.2</v>
      </c>
      <c r="E103" s="14">
        <v>8.2</v>
      </c>
    </row>
    <row r="104" spans="1:5" s="7" customFormat="1" ht="15.75">
      <c r="A104" s="4" t="s">
        <v>19</v>
      </c>
      <c r="B104" s="16">
        <f>4131/(6563-451)</f>
        <v>0.6758835078534031</v>
      </c>
      <c r="C104" s="30">
        <f>5356/(8353-623)</f>
        <v>0.6928848641655886</v>
      </c>
      <c r="D104" s="14">
        <v>4.1</v>
      </c>
      <c r="E104" s="14">
        <v>5.4</v>
      </c>
    </row>
    <row r="105" spans="1:5" s="7" customFormat="1" ht="15.75">
      <c r="A105" s="4"/>
      <c r="B105" s="16"/>
      <c r="C105" s="30"/>
      <c r="D105" s="14"/>
      <c r="E105" s="14"/>
    </row>
    <row r="106" s="7" customFormat="1" ht="15.75">
      <c r="A106" s="7" t="s">
        <v>29</v>
      </c>
    </row>
    <row r="107" spans="1:5" s="31" customFormat="1" ht="15.75">
      <c r="A107" s="7" t="s">
        <v>28</v>
      </c>
      <c r="B107" s="17">
        <f>287/(1615-763)</f>
        <v>0.3368544600938967</v>
      </c>
      <c r="C107" s="17">
        <f>330/(1454-578)</f>
        <v>0.3767123287671233</v>
      </c>
      <c r="D107" s="7">
        <v>0.29</v>
      </c>
      <c r="E107" s="7">
        <v>0.33</v>
      </c>
    </row>
    <row r="108" spans="1:5" s="31" customFormat="1" ht="15.75">
      <c r="A108" s="4" t="s">
        <v>27</v>
      </c>
      <c r="B108" s="15">
        <f>1732/(5569-1317)</f>
        <v>0.40733772342427094</v>
      </c>
      <c r="C108" s="30">
        <f>1839/(5348-1295)</f>
        <v>0.4537379718726869</v>
      </c>
      <c r="D108" s="14">
        <v>1.7</v>
      </c>
      <c r="E108" s="14">
        <v>1.8</v>
      </c>
    </row>
    <row r="109" spans="1:5" ht="31.5">
      <c r="A109" s="4" t="s">
        <v>15</v>
      </c>
      <c r="B109" s="15">
        <f>3996/(10987-887)</f>
        <v>0.39564356435643566</v>
      </c>
      <c r="C109" s="30">
        <f>3103/(10014-1070)</f>
        <v>0.3469364937388193</v>
      </c>
      <c r="D109" s="14">
        <v>4</v>
      </c>
      <c r="E109" s="14">
        <v>3.1</v>
      </c>
    </row>
    <row r="110" spans="1:5" ht="15.75">
      <c r="A110" s="4" t="s">
        <v>16</v>
      </c>
      <c r="B110" s="16">
        <f>18193/(35261-1656)</f>
        <v>0.5413777711650052</v>
      </c>
      <c r="C110" s="30">
        <f>13825/(29948-1621)</f>
        <v>0.48805027006036644</v>
      </c>
      <c r="D110" s="14">
        <v>18.2</v>
      </c>
      <c r="E110" s="14">
        <v>13.8</v>
      </c>
    </row>
    <row r="111" spans="1:5" ht="31.5">
      <c r="A111" s="4" t="s">
        <v>17</v>
      </c>
      <c r="B111" s="16">
        <f>17038/(27274-1066)</f>
        <v>0.6501068376068376</v>
      </c>
      <c r="C111" s="30">
        <f>13797/(23665-1035)</f>
        <v>0.6096774193548387</v>
      </c>
      <c r="D111" s="14">
        <v>17</v>
      </c>
      <c r="E111" s="14">
        <v>13.8</v>
      </c>
    </row>
    <row r="112" spans="1:5" ht="15.75">
      <c r="A112" s="4" t="s">
        <v>18</v>
      </c>
      <c r="B112" s="16">
        <f>10209/(14350-794)</f>
        <v>0.753098259073473</v>
      </c>
      <c r="C112" s="30">
        <f>10047/(14479-696)</f>
        <v>0.7289414496118407</v>
      </c>
      <c r="D112" s="14">
        <v>10.2</v>
      </c>
      <c r="E112" s="14">
        <v>10</v>
      </c>
    </row>
    <row r="113" spans="1:5" ht="15.75">
      <c r="A113" s="4" t="s">
        <v>19</v>
      </c>
      <c r="B113" s="16">
        <f>4653/(5965-355)</f>
        <v>0.8294117647058824</v>
      </c>
      <c r="C113" s="30">
        <f>5968/(7723-583)</f>
        <v>0.8358543417366947</v>
      </c>
      <c r="D113" s="14">
        <v>4.7</v>
      </c>
      <c r="E113" s="14">
        <v>6</v>
      </c>
    </row>
    <row r="114" spans="1:5" ht="15.75">
      <c r="A114" s="31"/>
      <c r="B114" s="31"/>
      <c r="C114" s="31"/>
      <c r="D114" s="31"/>
      <c r="E114" s="31"/>
    </row>
    <row r="115" spans="1:5" ht="15.75">
      <c r="A115" s="31"/>
      <c r="B115" s="31"/>
      <c r="C115" s="31"/>
      <c r="D115" s="31"/>
      <c r="E115" s="3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="125" zoomScaleNormal="125" zoomScalePageLayoutView="0" workbookViewId="0" topLeftCell="A1">
      <selection activeCell="F8" sqref="F8"/>
    </sheetView>
  </sheetViews>
  <sheetFormatPr defaultColWidth="10.625" defaultRowHeight="15.75"/>
  <cols>
    <col min="1" max="1" width="18.125" style="0" customWidth="1"/>
    <col min="2" max="2" width="17.875" style="0" customWidth="1"/>
    <col min="3" max="3" width="15.125" style="0" customWidth="1"/>
    <col min="4" max="4" width="13.375" style="0" customWidth="1"/>
    <col min="5" max="5" width="12.375" style="0" customWidth="1"/>
  </cols>
  <sheetData>
    <row r="1" s="26" customFormat="1" ht="15" customHeight="1">
      <c r="A1" s="2" t="s">
        <v>38</v>
      </c>
    </row>
    <row r="2" spans="1:5" s="7" customFormat="1" ht="15.75">
      <c r="A2" s="7">
        <v>2022</v>
      </c>
      <c r="B2" s="7" t="s">
        <v>1</v>
      </c>
      <c r="C2" s="7" t="s">
        <v>2</v>
      </c>
      <c r="D2" s="7" t="s">
        <v>3</v>
      </c>
      <c r="E2" s="7" t="s">
        <v>32</v>
      </c>
    </row>
    <row r="3" spans="1:5" s="21" customFormat="1" ht="18.75" customHeight="1">
      <c r="A3" s="4" t="s">
        <v>20</v>
      </c>
      <c r="B3" s="5">
        <v>53</v>
      </c>
      <c r="C3" s="5">
        <v>51.3</v>
      </c>
      <c r="D3" s="5">
        <v>64</v>
      </c>
      <c r="E3" s="5">
        <v>58</v>
      </c>
    </row>
    <row r="4" spans="1:5" s="24" customFormat="1" ht="31.5">
      <c r="A4" s="4" t="s">
        <v>21</v>
      </c>
      <c r="B4" s="5">
        <v>61.5</v>
      </c>
      <c r="C4" s="5">
        <v>62</v>
      </c>
      <c r="D4" s="5">
        <v>35.9</v>
      </c>
      <c r="E4" s="5">
        <v>36.9</v>
      </c>
    </row>
    <row r="5" spans="1:5" s="7" customFormat="1" ht="31.5">
      <c r="A5" s="4" t="s">
        <v>22</v>
      </c>
      <c r="B5" s="5">
        <v>41.5</v>
      </c>
      <c r="C5" s="5">
        <v>41.9</v>
      </c>
      <c r="D5" s="5">
        <v>0.6</v>
      </c>
      <c r="E5" s="5">
        <v>0.6</v>
      </c>
    </row>
    <row r="6" spans="1:5" s="7" customFormat="1" ht="15.75">
      <c r="A6" s="4" t="s">
        <v>23</v>
      </c>
      <c r="B6" s="5">
        <v>56.4</v>
      </c>
      <c r="C6" s="5">
        <v>58.1</v>
      </c>
      <c r="D6" s="5">
        <v>6.2</v>
      </c>
      <c r="E6" s="5">
        <v>2</v>
      </c>
    </row>
    <row r="7" spans="1:5" s="7" customFormat="1" ht="15.75">
      <c r="A7" s="4" t="s">
        <v>24</v>
      </c>
      <c r="B7" s="5">
        <v>51.9</v>
      </c>
      <c r="C7" s="5">
        <v>50.7</v>
      </c>
      <c r="D7" s="5">
        <v>7.4</v>
      </c>
      <c r="E7" s="5">
        <v>5.4</v>
      </c>
    </row>
    <row r="8" spans="1:5" s="7" customFormat="1" ht="15.75">
      <c r="A8" s="4" t="s">
        <v>25</v>
      </c>
      <c r="B8" s="5">
        <v>41.9</v>
      </c>
      <c r="C8" s="5">
        <v>38.8</v>
      </c>
      <c r="D8" s="5">
        <v>0.9</v>
      </c>
      <c r="E8" s="5">
        <v>0.7</v>
      </c>
    </row>
    <row r="9" spans="1:5" s="31" customFormat="1" ht="15.75">
      <c r="A9" s="4" t="s">
        <v>26</v>
      </c>
      <c r="B9" s="5">
        <v>38.9</v>
      </c>
      <c r="C9" s="5">
        <v>34.3</v>
      </c>
      <c r="D9" s="5">
        <v>13</v>
      </c>
      <c r="E9" s="5">
        <v>12.5</v>
      </c>
    </row>
    <row r="10" spans="1:5" s="31" customFormat="1" ht="15.75">
      <c r="A10" s="4"/>
      <c r="B10" s="5"/>
      <c r="C10" s="5"/>
      <c r="D10" s="5"/>
      <c r="E10" s="5"/>
    </row>
    <row r="11" spans="1:5" s="31" customFormat="1" ht="15.75">
      <c r="A11" s="7">
        <v>2020</v>
      </c>
      <c r="B11" s="7" t="s">
        <v>1</v>
      </c>
      <c r="C11" s="7" t="s">
        <v>2</v>
      </c>
      <c r="D11" s="7" t="s">
        <v>3</v>
      </c>
      <c r="E11" s="7" t="s">
        <v>32</v>
      </c>
    </row>
    <row r="12" spans="1:5" s="7" customFormat="1" ht="15.75">
      <c r="A12" s="4" t="s">
        <v>20</v>
      </c>
      <c r="B12" s="5">
        <v>68.4</v>
      </c>
      <c r="C12" s="5">
        <v>65</v>
      </c>
      <c r="D12" s="5">
        <v>82.2</v>
      </c>
      <c r="E12" s="5">
        <v>72.5</v>
      </c>
    </row>
    <row r="13" spans="1:5" s="21" customFormat="1" ht="18.75" customHeight="1">
      <c r="A13" s="4" t="s">
        <v>21</v>
      </c>
      <c r="B13" s="5">
        <v>74.3</v>
      </c>
      <c r="C13" s="5">
        <v>73.7</v>
      </c>
      <c r="D13" s="5">
        <v>43.1</v>
      </c>
      <c r="E13" s="5">
        <v>42.7</v>
      </c>
    </row>
    <row r="14" spans="1:5" s="24" customFormat="1" ht="31.5">
      <c r="A14" s="4" t="s">
        <v>22</v>
      </c>
      <c r="B14" s="5">
        <v>58.9</v>
      </c>
      <c r="C14" s="5">
        <v>51.9</v>
      </c>
      <c r="D14" s="5">
        <v>0.9</v>
      </c>
      <c r="E14" s="5">
        <v>0.64</v>
      </c>
    </row>
    <row r="15" spans="1:5" s="7" customFormat="1" ht="15.75">
      <c r="A15" s="4" t="s">
        <v>23</v>
      </c>
      <c r="B15" s="5">
        <v>66</v>
      </c>
      <c r="C15" s="5">
        <v>62.2</v>
      </c>
      <c r="D15" s="5">
        <v>7.5</v>
      </c>
      <c r="E15" s="5">
        <v>2.1</v>
      </c>
    </row>
    <row r="16" spans="1:5" s="7" customFormat="1" ht="15.75">
      <c r="A16" s="4" t="s">
        <v>24</v>
      </c>
      <c r="B16" s="5">
        <v>67.2</v>
      </c>
      <c r="C16" s="5">
        <v>63.4</v>
      </c>
      <c r="D16" s="5">
        <v>9.8</v>
      </c>
      <c r="E16" s="5">
        <v>6.8</v>
      </c>
    </row>
    <row r="17" spans="1:5" s="7" customFormat="1" ht="15.75">
      <c r="A17" s="4" t="s">
        <v>25</v>
      </c>
      <c r="B17" s="5">
        <v>54.6</v>
      </c>
      <c r="C17" s="5">
        <v>50.6</v>
      </c>
      <c r="D17" s="5">
        <v>1.2</v>
      </c>
      <c r="E17" s="5">
        <v>0.78</v>
      </c>
    </row>
    <row r="18" spans="1:5" s="7" customFormat="1" ht="15.75">
      <c r="A18" s="4" t="s">
        <v>26</v>
      </c>
      <c r="B18" s="5">
        <v>60.5</v>
      </c>
      <c r="C18" s="5">
        <v>53.1</v>
      </c>
      <c r="D18" s="5">
        <v>19.7</v>
      </c>
      <c r="E18" s="5">
        <v>19.5</v>
      </c>
    </row>
    <row r="19" spans="1:5" s="31" customFormat="1" ht="15.75">
      <c r="A19" s="4"/>
      <c r="B19" s="5"/>
      <c r="C19" s="5"/>
      <c r="D19" s="5"/>
      <c r="E19" s="5"/>
    </row>
    <row r="20" spans="1:5" s="31" customFormat="1" ht="15.75">
      <c r="A20" s="7">
        <v>2018</v>
      </c>
      <c r="B20" s="7" t="s">
        <v>1</v>
      </c>
      <c r="C20" s="7" t="s">
        <v>2</v>
      </c>
      <c r="D20" s="7" t="s">
        <v>3</v>
      </c>
      <c r="E20" s="7" t="s">
        <v>32</v>
      </c>
    </row>
    <row r="21" spans="1:5" s="7" customFormat="1" ht="15.75">
      <c r="A21" s="4" t="s">
        <v>20</v>
      </c>
      <c r="B21" s="5">
        <v>55</v>
      </c>
      <c r="C21" s="5">
        <v>51.8</v>
      </c>
      <c r="D21" s="5">
        <v>65.3</v>
      </c>
      <c r="E21" s="5">
        <v>57</v>
      </c>
    </row>
    <row r="22" spans="1:5" s="21" customFormat="1" ht="18.75" customHeight="1">
      <c r="A22" s="4" t="s">
        <v>21</v>
      </c>
      <c r="B22" s="5">
        <v>62.2</v>
      </c>
      <c r="C22" s="5">
        <v>61.2</v>
      </c>
      <c r="D22" s="5">
        <v>35.7</v>
      </c>
      <c r="E22" s="5">
        <v>35.5</v>
      </c>
    </row>
    <row r="23" spans="1:5" s="24" customFormat="1" ht="31.5">
      <c r="A23" s="4" t="s">
        <v>22</v>
      </c>
      <c r="B23" s="5">
        <v>47.3</v>
      </c>
      <c r="C23" s="5">
        <v>43.8</v>
      </c>
      <c r="D23" s="5">
        <v>0.79</v>
      </c>
      <c r="E23" s="5">
        <v>0.76</v>
      </c>
    </row>
    <row r="24" spans="1:5" s="7" customFormat="1" ht="15.75">
      <c r="A24" s="4" t="s">
        <v>23</v>
      </c>
      <c r="B24" s="5">
        <v>54.9</v>
      </c>
      <c r="C24" s="5">
        <v>58.6</v>
      </c>
      <c r="D24" s="5">
        <v>6.2</v>
      </c>
      <c r="E24" s="5">
        <v>1.9</v>
      </c>
    </row>
    <row r="25" spans="1:5" s="7" customFormat="1" ht="15.75">
      <c r="A25" s="4" t="s">
        <v>24</v>
      </c>
      <c r="B25" s="5">
        <v>54.5</v>
      </c>
      <c r="C25" s="5">
        <v>48.8</v>
      </c>
      <c r="D25" s="5">
        <v>7.9</v>
      </c>
      <c r="E25" s="5">
        <v>5.1</v>
      </c>
    </row>
    <row r="26" spans="1:5" s="7" customFormat="1" ht="15.75">
      <c r="A26" s="4" t="s">
        <v>25</v>
      </c>
      <c r="B26" s="5">
        <v>41.6</v>
      </c>
      <c r="C26" s="5">
        <v>39.5</v>
      </c>
      <c r="D26" s="5">
        <v>1.1</v>
      </c>
      <c r="E26" s="5">
        <v>0.63</v>
      </c>
    </row>
    <row r="27" spans="1:5" s="7" customFormat="1" ht="15.75">
      <c r="A27" s="4" t="s">
        <v>26</v>
      </c>
      <c r="B27" s="5">
        <v>43.6</v>
      </c>
      <c r="C27" s="5">
        <v>37.3</v>
      </c>
      <c r="D27" s="5">
        <v>13.8</v>
      </c>
      <c r="E27" s="5">
        <v>13</v>
      </c>
    </row>
    <row r="28" spans="1:5" s="31" customFormat="1" ht="15.75">
      <c r="A28" s="4"/>
      <c r="B28" s="5"/>
      <c r="C28" s="5"/>
      <c r="D28" s="5"/>
      <c r="E28" s="5"/>
    </row>
    <row r="29" spans="1:5" s="31" customFormat="1" ht="15.75">
      <c r="A29" s="7">
        <v>2016</v>
      </c>
      <c r="B29" s="7"/>
      <c r="C29" s="7"/>
      <c r="D29" s="7"/>
      <c r="E29" s="7"/>
    </row>
    <row r="30" spans="1:5" s="7" customFormat="1" ht="15.75">
      <c r="A30" s="4" t="s">
        <v>20</v>
      </c>
      <c r="B30" s="5">
        <v>63.3</v>
      </c>
      <c r="C30" s="5">
        <v>59.3</v>
      </c>
      <c r="D30" s="5">
        <v>73.7</v>
      </c>
      <c r="E30" s="5">
        <v>63.8</v>
      </c>
    </row>
    <row r="31" spans="1:5" s="21" customFormat="1" ht="18.75" customHeight="1">
      <c r="A31" s="4" t="s">
        <v>21</v>
      </c>
      <c r="B31" s="5">
        <v>70</v>
      </c>
      <c r="C31" s="5">
        <v>68.9</v>
      </c>
      <c r="D31" s="5">
        <v>39.6</v>
      </c>
      <c r="E31" s="5">
        <v>39.8</v>
      </c>
    </row>
    <row r="32" spans="1:5" s="24" customFormat="1" ht="31.5">
      <c r="A32" s="4" t="s">
        <v>22</v>
      </c>
      <c r="B32" s="5">
        <v>54.5</v>
      </c>
      <c r="C32" s="5">
        <v>51.5</v>
      </c>
      <c r="D32" s="5">
        <v>0.82</v>
      </c>
      <c r="E32" s="5">
        <v>0.7</v>
      </c>
    </row>
    <row r="33" spans="1:5" s="7" customFormat="1" ht="15.75">
      <c r="A33" s="4" t="s">
        <v>23</v>
      </c>
      <c r="B33" s="5">
        <v>62.5</v>
      </c>
      <c r="C33" s="5">
        <v>61.6</v>
      </c>
      <c r="D33" s="5">
        <v>7</v>
      </c>
      <c r="E33" s="5">
        <v>1.9</v>
      </c>
    </row>
    <row r="34" spans="1:5" s="7" customFormat="1" ht="15.75">
      <c r="A34" s="4" t="s">
        <v>24</v>
      </c>
      <c r="B34" s="5">
        <v>61.7</v>
      </c>
      <c r="C34" s="5">
        <v>55.7</v>
      </c>
      <c r="D34" s="5">
        <v>8.9</v>
      </c>
      <c r="E34" s="5">
        <v>5.7</v>
      </c>
    </row>
    <row r="35" spans="1:5" s="7" customFormat="1" ht="15.75">
      <c r="A35" s="4" t="s">
        <v>25</v>
      </c>
      <c r="B35" s="5">
        <v>50.4</v>
      </c>
      <c r="C35" s="5">
        <v>43.2</v>
      </c>
      <c r="D35" s="5">
        <v>1.4</v>
      </c>
      <c r="E35" s="5">
        <v>0.84</v>
      </c>
    </row>
    <row r="36" spans="1:5" s="7" customFormat="1" ht="15.75">
      <c r="A36" s="4" t="s">
        <v>26</v>
      </c>
      <c r="B36" s="5">
        <v>53.3</v>
      </c>
      <c r="C36" s="5">
        <v>44.9</v>
      </c>
      <c r="D36" s="5">
        <v>16</v>
      </c>
      <c r="E36" s="5">
        <v>14.9</v>
      </c>
    </row>
    <row r="37" spans="1:5" s="31" customFormat="1" ht="15.75">
      <c r="A37" s="4"/>
      <c r="B37" s="5"/>
      <c r="C37" s="5"/>
      <c r="D37" s="5"/>
      <c r="E37" s="5"/>
    </row>
    <row r="38" spans="1:5" s="31" customFormat="1" ht="15.75">
      <c r="A38" s="7">
        <v>2014</v>
      </c>
      <c r="B38" s="7"/>
      <c r="C38" s="7"/>
      <c r="D38" s="7"/>
      <c r="E38" s="7"/>
    </row>
    <row r="39" spans="1:5" s="7" customFormat="1" ht="15.75">
      <c r="A39" s="4" t="s">
        <v>20</v>
      </c>
      <c r="B39" s="5">
        <v>43</v>
      </c>
      <c r="C39" s="5">
        <v>40.8</v>
      </c>
      <c r="D39" s="5">
        <v>49.2</v>
      </c>
      <c r="E39" s="5">
        <v>43</v>
      </c>
    </row>
    <row r="40" spans="1:5" s="21" customFormat="1" ht="18.75" customHeight="1">
      <c r="A40" s="4" t="s">
        <v>21</v>
      </c>
      <c r="B40" s="5">
        <v>50.6</v>
      </c>
      <c r="C40" s="5">
        <v>51.3</v>
      </c>
      <c r="D40" s="5">
        <v>28.5</v>
      </c>
      <c r="E40" s="5">
        <v>29.2</v>
      </c>
    </row>
    <row r="41" spans="1:5" s="24" customFormat="1" ht="31.5">
      <c r="A41" s="4" t="s">
        <v>22</v>
      </c>
      <c r="B41" s="5">
        <v>34.8</v>
      </c>
      <c r="C41" s="5">
        <v>32.4</v>
      </c>
      <c r="D41" s="5">
        <v>0.5</v>
      </c>
      <c r="E41" s="5">
        <v>0.4</v>
      </c>
    </row>
    <row r="42" spans="1:5" s="7" customFormat="1" ht="15.75">
      <c r="A42" s="4" t="s">
        <v>23</v>
      </c>
      <c r="B42" s="5">
        <v>47.3</v>
      </c>
      <c r="C42" s="5">
        <v>48.9</v>
      </c>
      <c r="D42" s="5">
        <v>5.1</v>
      </c>
      <c r="E42" s="5">
        <v>1.4</v>
      </c>
    </row>
    <row r="43" spans="1:5" s="7" customFormat="1" ht="15.75">
      <c r="A43" s="4" t="s">
        <v>24</v>
      </c>
      <c r="B43" s="5">
        <v>42.8</v>
      </c>
      <c r="C43" s="5">
        <v>37.1</v>
      </c>
      <c r="D43" s="5">
        <v>6</v>
      </c>
      <c r="E43" s="5">
        <v>3.8</v>
      </c>
    </row>
    <row r="44" spans="1:5" s="7" customFormat="1" ht="15.75">
      <c r="A44" s="4" t="s">
        <v>25</v>
      </c>
      <c r="B44" s="5">
        <v>31.1</v>
      </c>
      <c r="C44" s="5">
        <v>29.7</v>
      </c>
      <c r="D44" s="5">
        <v>0.8</v>
      </c>
      <c r="E44" s="5">
        <v>0.6</v>
      </c>
    </row>
    <row r="45" spans="1:5" s="7" customFormat="1" ht="15.75">
      <c r="A45" s="4" t="s">
        <v>26</v>
      </c>
      <c r="B45" s="5">
        <v>28.2</v>
      </c>
      <c r="C45" s="5">
        <v>23.8</v>
      </c>
      <c r="D45" s="5">
        <v>8.3</v>
      </c>
      <c r="E45" s="5">
        <v>7.7</v>
      </c>
    </row>
    <row r="46" spans="1:5" s="31" customFormat="1" ht="15.75">
      <c r="A46" s="4"/>
      <c r="B46" s="5"/>
      <c r="C46" s="5"/>
      <c r="D46" s="5"/>
      <c r="E46" s="5"/>
    </row>
    <row r="47" spans="1:5" s="31" customFormat="1" ht="15.75">
      <c r="A47" s="7">
        <v>2012</v>
      </c>
      <c r="B47" s="7"/>
      <c r="C47" s="7"/>
      <c r="D47" s="7"/>
      <c r="E47" s="7"/>
    </row>
    <row r="48" spans="1:5" s="7" customFormat="1" ht="15.75">
      <c r="A48" s="4" t="s">
        <v>20</v>
      </c>
      <c r="B48" s="5">
        <v>63.7</v>
      </c>
      <c r="C48" s="5">
        <v>59.7</v>
      </c>
      <c r="D48" s="5">
        <v>71.4</v>
      </c>
      <c r="E48" s="5">
        <v>61.6</v>
      </c>
    </row>
    <row r="49" spans="1:5" s="21" customFormat="1" ht="18.75" customHeight="1">
      <c r="A49" s="4" t="s">
        <v>21</v>
      </c>
      <c r="B49" s="5">
        <v>69.9</v>
      </c>
      <c r="C49" s="5">
        <v>68.8</v>
      </c>
      <c r="D49" s="5">
        <v>38.8</v>
      </c>
      <c r="E49" s="5">
        <v>38.7</v>
      </c>
    </row>
    <row r="50" spans="1:5" s="24" customFormat="1" ht="31.5">
      <c r="A50" s="4" t="s">
        <v>22</v>
      </c>
      <c r="B50" s="5">
        <v>53.3</v>
      </c>
      <c r="C50" s="5">
        <v>49.7</v>
      </c>
      <c r="D50" s="5">
        <v>0.72</v>
      </c>
      <c r="E50" s="5">
        <v>0.59</v>
      </c>
    </row>
    <row r="51" spans="1:5" s="7" customFormat="1" ht="15.75">
      <c r="A51" s="4" t="s">
        <v>23</v>
      </c>
      <c r="B51" s="5">
        <v>62.6</v>
      </c>
      <c r="C51" s="5">
        <v>63.2</v>
      </c>
      <c r="D51" s="5">
        <v>6.8</v>
      </c>
      <c r="E51" s="5">
        <v>1.8</v>
      </c>
    </row>
    <row r="52" spans="1:5" s="7" customFormat="1" ht="15.75">
      <c r="A52" s="4" t="s">
        <v>24</v>
      </c>
      <c r="B52" s="5">
        <v>61.8</v>
      </c>
      <c r="C52" s="5">
        <v>54.2</v>
      </c>
      <c r="D52" s="5">
        <v>8.3</v>
      </c>
      <c r="E52" s="5">
        <v>5.5</v>
      </c>
    </row>
    <row r="53" spans="1:5" s="7" customFormat="1" ht="15.75">
      <c r="A53" s="4" t="s">
        <v>25</v>
      </c>
      <c r="B53" s="5">
        <v>51.1</v>
      </c>
      <c r="C53" s="5">
        <v>46.2</v>
      </c>
      <c r="D53" s="5">
        <v>1.6</v>
      </c>
      <c r="E53" s="5">
        <v>0.83</v>
      </c>
    </row>
    <row r="54" spans="1:5" s="7" customFormat="1" ht="15.75">
      <c r="A54" s="4" t="s">
        <v>26</v>
      </c>
      <c r="B54" s="5">
        <v>54.6</v>
      </c>
      <c r="C54" s="5">
        <v>45.8</v>
      </c>
      <c r="D54" s="5">
        <v>15.2</v>
      </c>
      <c r="E54" s="5">
        <v>14.1</v>
      </c>
    </row>
    <row r="55" spans="1:5" s="31" customFormat="1" ht="15.75">
      <c r="A55" s="4"/>
      <c r="B55" s="5"/>
      <c r="C55" s="5"/>
      <c r="D55" s="5"/>
      <c r="E55" s="5"/>
    </row>
    <row r="56" spans="1:5" s="31" customFormat="1" ht="15.75">
      <c r="A56" s="7">
        <v>2010</v>
      </c>
      <c r="B56" s="7"/>
      <c r="C56" s="7"/>
      <c r="D56" s="7"/>
      <c r="E56" s="7"/>
    </row>
    <row r="57" spans="1:5" s="7" customFormat="1" ht="15.75">
      <c r="A57" s="4" t="s">
        <v>20</v>
      </c>
      <c r="B57" s="5">
        <v>46.2</v>
      </c>
      <c r="C57" s="5">
        <v>44.8</v>
      </c>
      <c r="D57" s="5">
        <v>50.6</v>
      </c>
      <c r="E57" s="5">
        <v>45.4</v>
      </c>
    </row>
    <row r="58" spans="1:5" s="21" customFormat="1" ht="18.75" customHeight="1">
      <c r="A58" s="4" t="s">
        <v>21</v>
      </c>
      <c r="B58" s="5">
        <v>54.1</v>
      </c>
      <c r="C58" s="5">
        <v>54.6</v>
      </c>
      <c r="D58" s="5">
        <v>29.7</v>
      </c>
      <c r="E58" s="5">
        <v>30.6</v>
      </c>
    </row>
    <row r="59" spans="1:5" s="24" customFormat="1" ht="31.5">
      <c r="A59" s="4" t="s">
        <v>22</v>
      </c>
      <c r="B59" s="5">
        <v>35.2</v>
      </c>
      <c r="C59" s="5">
        <v>38.4</v>
      </c>
      <c r="D59" s="5">
        <v>0.5</v>
      </c>
      <c r="E59" s="5">
        <v>0.41</v>
      </c>
    </row>
    <row r="60" spans="1:5" s="7" customFormat="1" ht="15.75">
      <c r="A60" s="4" t="s">
        <v>23</v>
      </c>
      <c r="B60" s="5">
        <v>49</v>
      </c>
      <c r="C60" s="5">
        <v>50.3</v>
      </c>
      <c r="D60" s="5">
        <v>5.3</v>
      </c>
      <c r="E60" s="5">
        <v>1.4</v>
      </c>
    </row>
    <row r="61" spans="1:5" s="7" customFormat="1" ht="15.75">
      <c r="A61" s="4" t="s">
        <v>24</v>
      </c>
      <c r="B61" s="5">
        <v>44.5</v>
      </c>
      <c r="C61" s="5">
        <v>41</v>
      </c>
      <c r="D61" s="5">
        <v>5.9</v>
      </c>
      <c r="E61" s="5">
        <v>4</v>
      </c>
    </row>
    <row r="62" spans="1:5" s="7" customFormat="1" ht="15.75">
      <c r="A62" s="4" t="s">
        <v>25</v>
      </c>
      <c r="B62" s="5">
        <v>32.9</v>
      </c>
      <c r="C62" s="5">
        <v>32.4</v>
      </c>
      <c r="D62" s="5">
        <v>0.87</v>
      </c>
      <c r="E62" s="5">
        <v>0.61</v>
      </c>
    </row>
    <row r="63" spans="1:5" s="7" customFormat="1" ht="15.75">
      <c r="A63" s="4" t="s">
        <v>26</v>
      </c>
      <c r="B63" s="5">
        <v>31.4</v>
      </c>
      <c r="C63" s="5">
        <v>28.1</v>
      </c>
      <c r="D63" s="5">
        <v>8.3</v>
      </c>
      <c r="E63" s="5">
        <v>8.4</v>
      </c>
    </row>
    <row r="64" spans="1:5" s="31" customFormat="1" ht="15.75">
      <c r="A64" s="4"/>
      <c r="B64" s="5"/>
      <c r="C64" s="5"/>
      <c r="D64" s="5"/>
      <c r="E64" s="5"/>
    </row>
    <row r="65" spans="1:5" s="31" customFormat="1" ht="15.75">
      <c r="A65" s="7">
        <v>2008</v>
      </c>
      <c r="B65" s="7"/>
      <c r="C65" s="7"/>
      <c r="D65" s="7"/>
      <c r="E65" s="7"/>
    </row>
    <row r="66" spans="1:5" s="7" customFormat="1" ht="15.75">
      <c r="A66" s="4" t="s">
        <v>20</v>
      </c>
      <c r="B66" s="5">
        <v>65.7</v>
      </c>
      <c r="C66" s="5">
        <v>61.5</v>
      </c>
      <c r="D66" s="5">
        <v>70.4</v>
      </c>
      <c r="E66" s="5">
        <v>60.7</v>
      </c>
    </row>
    <row r="67" spans="1:5" s="21" customFormat="1" ht="18.75" customHeight="1">
      <c r="A67" s="4" t="s">
        <v>21</v>
      </c>
      <c r="B67" s="5">
        <v>71.2</v>
      </c>
      <c r="C67" s="5">
        <v>69.1</v>
      </c>
      <c r="D67" s="5">
        <v>39.2</v>
      </c>
      <c r="E67" s="5">
        <v>38.8</v>
      </c>
    </row>
    <row r="68" spans="1:5" s="24" customFormat="1" ht="31.5">
      <c r="A68" s="4" t="s">
        <v>22</v>
      </c>
      <c r="B68" s="5">
        <v>58.4</v>
      </c>
      <c r="C68" s="5">
        <v>52.9</v>
      </c>
      <c r="D68" s="5">
        <v>0.73</v>
      </c>
      <c r="E68" s="5">
        <v>0.54</v>
      </c>
    </row>
    <row r="69" spans="1:5" s="7" customFormat="1" ht="15.75">
      <c r="A69" s="4" t="s">
        <v>23</v>
      </c>
      <c r="B69" s="5">
        <v>61.7</v>
      </c>
      <c r="C69" s="5">
        <v>61.2</v>
      </c>
      <c r="D69" s="5">
        <v>6.6</v>
      </c>
      <c r="E69" s="5">
        <v>1.8</v>
      </c>
    </row>
    <row r="70" spans="1:5" s="7" customFormat="1" ht="15.75">
      <c r="A70" s="4" t="s">
        <v>24</v>
      </c>
      <c r="B70" s="5">
        <v>62.5</v>
      </c>
      <c r="C70" s="5">
        <v>53.9</v>
      </c>
      <c r="D70" s="5">
        <v>8.1</v>
      </c>
      <c r="E70" s="5">
        <v>4.9</v>
      </c>
    </row>
    <row r="71" spans="1:5" s="7" customFormat="1" ht="15.75">
      <c r="A71" s="4" t="s">
        <v>25</v>
      </c>
      <c r="B71" s="5">
        <v>54.2</v>
      </c>
      <c r="C71" s="5">
        <v>52.5</v>
      </c>
      <c r="D71" s="5">
        <v>1.4</v>
      </c>
      <c r="E71" s="5">
        <v>0.88</v>
      </c>
    </row>
    <row r="72" spans="1:5" s="7" customFormat="1" ht="15.75">
      <c r="A72" s="4" t="s">
        <v>26</v>
      </c>
      <c r="B72" s="5">
        <v>58.2</v>
      </c>
      <c r="C72" s="5">
        <v>49.4</v>
      </c>
      <c r="D72" s="5">
        <v>14.4</v>
      </c>
      <c r="E72" s="5">
        <v>13.8</v>
      </c>
    </row>
    <row r="73" spans="1:5" s="31" customFormat="1" ht="15.75">
      <c r="A73" s="4"/>
      <c r="B73" s="5"/>
      <c r="C73" s="5"/>
      <c r="D73" s="5"/>
      <c r="E73" s="5"/>
    </row>
    <row r="74" spans="1:5" s="31" customFormat="1" ht="15.75">
      <c r="A74" s="7">
        <v>2006</v>
      </c>
      <c r="B74" s="7"/>
      <c r="C74" s="7"/>
      <c r="D74" s="7"/>
      <c r="E74" s="7"/>
    </row>
    <row r="75" spans="1:5" s="7" customFormat="1" ht="15.75">
      <c r="A75" s="4" t="s">
        <v>20</v>
      </c>
      <c r="B75" s="5">
        <v>48.6</v>
      </c>
      <c r="C75" s="5">
        <v>46.9</v>
      </c>
      <c r="D75" s="5">
        <v>51</v>
      </c>
      <c r="E75" s="5">
        <v>45.1</v>
      </c>
    </row>
    <row r="76" spans="1:5" s="21" customFormat="1" ht="18.75" customHeight="1">
      <c r="A76" s="4" t="s">
        <v>21</v>
      </c>
      <c r="B76" s="5">
        <v>56.7</v>
      </c>
      <c r="C76" s="5">
        <v>56.6</v>
      </c>
      <c r="D76" s="5">
        <v>30.7</v>
      </c>
      <c r="E76" s="5">
        <v>31.2</v>
      </c>
    </row>
    <row r="77" spans="1:5" s="24" customFormat="1" ht="31.5">
      <c r="A77" s="4" t="s">
        <v>22</v>
      </c>
      <c r="B77" s="5">
        <v>38.9</v>
      </c>
      <c r="C77" s="5">
        <v>37.2</v>
      </c>
      <c r="D77" s="5">
        <v>0.54</v>
      </c>
      <c r="E77" s="5">
        <v>0.39</v>
      </c>
    </row>
    <row r="78" spans="1:5" s="7" customFormat="1" ht="15.75">
      <c r="A78" s="4" t="s">
        <v>23</v>
      </c>
      <c r="B78" s="5">
        <v>50.4</v>
      </c>
      <c r="C78" s="5">
        <v>52.2</v>
      </c>
      <c r="D78" s="5">
        <v>5.4</v>
      </c>
      <c r="E78" s="5">
        <v>1.4</v>
      </c>
    </row>
    <row r="79" spans="1:5" s="7" customFormat="1" ht="15.75">
      <c r="A79" s="4" t="s">
        <v>24</v>
      </c>
      <c r="B79" s="5">
        <v>44.7</v>
      </c>
      <c r="C79" s="5">
        <v>40.5</v>
      </c>
      <c r="D79" s="5">
        <v>5.7</v>
      </c>
      <c r="E79" s="5">
        <v>3.8</v>
      </c>
    </row>
    <row r="80" spans="1:5" s="7" customFormat="1" ht="15.75">
      <c r="A80" s="4" t="s">
        <v>25</v>
      </c>
      <c r="B80" s="5">
        <v>34.9</v>
      </c>
      <c r="C80" s="5">
        <v>30</v>
      </c>
      <c r="D80" s="5">
        <v>0.87</v>
      </c>
      <c r="E80" s="5">
        <v>0.47</v>
      </c>
    </row>
    <row r="81" spans="1:5" s="7" customFormat="1" ht="15.75">
      <c r="A81" s="4" t="s">
        <v>26</v>
      </c>
      <c r="B81" s="5">
        <v>33.3</v>
      </c>
      <c r="C81" s="5">
        <v>29.8</v>
      </c>
      <c r="D81" s="5">
        <v>7.8</v>
      </c>
      <c r="E81" s="5">
        <v>7.9</v>
      </c>
    </row>
    <row r="82" spans="1:5" s="31" customFormat="1" ht="15.75">
      <c r="A82" s="4"/>
      <c r="B82" s="5"/>
      <c r="C82" s="5"/>
      <c r="D82" s="5"/>
      <c r="E82" s="5"/>
    </row>
    <row r="83" spans="1:5" s="31" customFormat="1" ht="15.75">
      <c r="A83" s="7">
        <v>2004</v>
      </c>
      <c r="B83" s="7"/>
      <c r="C83" s="7"/>
      <c r="D83" s="7"/>
      <c r="E83" s="7"/>
    </row>
    <row r="84" spans="1:5" s="7" customFormat="1" ht="15.75">
      <c r="A84" s="4" t="s">
        <v>20</v>
      </c>
      <c r="B84" s="13">
        <v>0.655</v>
      </c>
      <c r="C84" s="13">
        <v>0.621</v>
      </c>
      <c r="D84" s="9">
        <v>67.3</v>
      </c>
      <c r="E84" s="9">
        <v>58.5</v>
      </c>
    </row>
    <row r="85" spans="1:5" s="21" customFormat="1" ht="18.75" customHeight="1">
      <c r="A85" s="4" t="s">
        <v>21</v>
      </c>
      <c r="B85" s="13">
        <v>0.717</v>
      </c>
      <c r="C85" s="13">
        <v>0.704</v>
      </c>
      <c r="D85" s="9">
        <v>38.8</v>
      </c>
      <c r="E85" s="9">
        <v>39.1</v>
      </c>
    </row>
    <row r="86" spans="1:5" s="24" customFormat="1" ht="31.5">
      <c r="A86" s="4" t="s">
        <v>22</v>
      </c>
      <c r="B86" s="13">
        <v>0.547</v>
      </c>
      <c r="C86" s="13">
        <v>0.524</v>
      </c>
      <c r="D86" s="9">
        <v>0.66</v>
      </c>
      <c r="E86" s="9">
        <v>0.51</v>
      </c>
    </row>
    <row r="87" spans="1:5" s="7" customFormat="1" ht="15.75">
      <c r="A87" s="4" t="s">
        <v>23</v>
      </c>
      <c r="B87" s="13">
        <v>0.617</v>
      </c>
      <c r="C87" s="13">
        <v>0.613</v>
      </c>
      <c r="D87" s="9">
        <v>6.7</v>
      </c>
      <c r="E87" s="9">
        <v>1.5</v>
      </c>
    </row>
    <row r="88" spans="1:5" s="7" customFormat="1" ht="15.75">
      <c r="A88" s="4" t="s">
        <v>24</v>
      </c>
      <c r="B88" s="13">
        <v>0.617</v>
      </c>
      <c r="C88" s="13">
        <v>0.539</v>
      </c>
      <c r="D88" s="9">
        <v>7.3</v>
      </c>
      <c r="E88" s="9">
        <v>4.6</v>
      </c>
    </row>
    <row r="89" spans="1:5" s="7" customFormat="1" ht="15.75">
      <c r="A89" s="4" t="s">
        <v>25</v>
      </c>
      <c r="B89" s="13">
        <v>0.491</v>
      </c>
      <c r="C89" s="13">
        <v>0.451</v>
      </c>
      <c r="D89" s="9">
        <v>1.2</v>
      </c>
      <c r="E89" s="9">
        <v>0.75</v>
      </c>
    </row>
    <row r="90" spans="1:5" s="7" customFormat="1" ht="15.75">
      <c r="A90" s="4" t="s">
        <v>26</v>
      </c>
      <c r="B90" s="13">
        <v>0.564</v>
      </c>
      <c r="C90" s="13">
        <v>0.481</v>
      </c>
      <c r="D90" s="9">
        <v>12.6</v>
      </c>
      <c r="E90" s="9">
        <v>12.1</v>
      </c>
    </row>
    <row r="91" spans="1:5" s="31" customFormat="1" ht="15.75">
      <c r="A91" s="4"/>
      <c r="B91" s="13"/>
      <c r="C91" s="13"/>
      <c r="D91" s="9"/>
      <c r="E91" s="9"/>
    </row>
    <row r="92" spans="1:5" s="31" customFormat="1" ht="15.75">
      <c r="A92" s="7">
        <v>2002</v>
      </c>
      <c r="B92" s="7"/>
      <c r="C92" s="7"/>
      <c r="D92" s="7"/>
      <c r="E92" s="7"/>
    </row>
    <row r="93" spans="1:5" s="7" customFormat="1" ht="15.75">
      <c r="A93" s="4" t="s">
        <v>20</v>
      </c>
      <c r="B93" s="13">
        <v>0.466</v>
      </c>
      <c r="C93" s="13">
        <v>0.456</v>
      </c>
      <c r="D93" s="9">
        <v>47.1</v>
      </c>
      <c r="E93" s="9">
        <v>41.8</v>
      </c>
    </row>
    <row r="94" spans="1:5" s="21" customFormat="1" ht="18.75" customHeight="1">
      <c r="A94" s="4" t="s">
        <v>21</v>
      </c>
      <c r="B94" s="13">
        <v>0.544</v>
      </c>
      <c r="C94" s="13">
        <v>0.555</v>
      </c>
      <c r="D94" s="9">
        <v>29</v>
      </c>
      <c r="E94" s="9">
        <v>30.2</v>
      </c>
    </row>
    <row r="95" spans="1:5" s="24" customFormat="1" ht="31.5">
      <c r="A95" s="4" t="s">
        <v>22</v>
      </c>
      <c r="B95" s="13">
        <v>0.321</v>
      </c>
      <c r="C95" s="13">
        <v>0.349</v>
      </c>
      <c r="D95" s="9">
        <v>0.35</v>
      </c>
      <c r="E95" s="9">
        <v>0.27</v>
      </c>
    </row>
    <row r="96" spans="1:5" s="7" customFormat="1" ht="15.75">
      <c r="A96" s="4" t="s">
        <v>23</v>
      </c>
      <c r="B96" s="13">
        <v>0.497</v>
      </c>
      <c r="C96" s="13">
        <v>0.549</v>
      </c>
      <c r="D96" s="9">
        <v>5.5</v>
      </c>
      <c r="E96" s="9">
        <v>1.4</v>
      </c>
    </row>
    <row r="97" spans="1:5" s="7" customFormat="1" ht="15.75">
      <c r="A97" s="4" t="s">
        <v>24</v>
      </c>
      <c r="B97" s="13">
        <v>0.419</v>
      </c>
      <c r="C97" s="13">
        <v>0.364</v>
      </c>
      <c r="D97" s="9">
        <v>4.9</v>
      </c>
      <c r="E97" s="9">
        <v>3.1</v>
      </c>
    </row>
    <row r="98" spans="1:5" s="7" customFormat="1" ht="15.75">
      <c r="A98" s="4" t="s">
        <v>25</v>
      </c>
      <c r="B98" s="13">
        <v>0.3</v>
      </c>
      <c r="C98" s="13">
        <v>0.301</v>
      </c>
      <c r="D98" s="9">
        <v>0.75</v>
      </c>
      <c r="E98" s="9">
        <v>0.45</v>
      </c>
    </row>
    <row r="99" spans="1:5" s="7" customFormat="1" ht="15.75">
      <c r="A99" s="4" t="s">
        <v>26</v>
      </c>
      <c r="B99" s="13">
        <v>0.309</v>
      </c>
      <c r="C99" s="13">
        <v>0.267</v>
      </c>
      <c r="D99" s="9">
        <v>6.6</v>
      </c>
      <c r="E99" s="9">
        <v>6.4</v>
      </c>
    </row>
    <row r="100" spans="1:5" s="31" customFormat="1" ht="15.75">
      <c r="A100" s="4"/>
      <c r="B100" s="13"/>
      <c r="C100" s="13"/>
      <c r="D100" s="9"/>
      <c r="E100" s="9"/>
    </row>
    <row r="101" spans="1:5" s="31" customFormat="1" ht="15.75">
      <c r="A101" s="7">
        <v>2000</v>
      </c>
      <c r="B101" s="7"/>
      <c r="C101" s="7"/>
      <c r="D101" s="7"/>
      <c r="E101" s="7"/>
    </row>
    <row r="102" spans="1:5" s="7" customFormat="1" ht="15.75">
      <c r="A102" s="4" t="s">
        <v>20</v>
      </c>
      <c r="B102" s="13">
        <v>0.607</v>
      </c>
      <c r="C102" s="13">
        <v>0.581</v>
      </c>
      <c r="D102" s="9">
        <v>59.3</v>
      </c>
      <c r="E102" s="9">
        <v>51.5</v>
      </c>
    </row>
    <row r="103" spans="1:5" s="21" customFormat="1" ht="18.75" customHeight="1">
      <c r="A103" s="4" t="s">
        <v>21</v>
      </c>
      <c r="B103" s="13">
        <v>0.682</v>
      </c>
      <c r="C103" s="13">
        <v>0.672</v>
      </c>
      <c r="D103" s="9">
        <v>35.3</v>
      </c>
      <c r="E103" s="9">
        <v>35.6</v>
      </c>
    </row>
    <row r="104" spans="1:5" s="24" customFormat="1" ht="31.5">
      <c r="A104" s="4" t="s">
        <v>22</v>
      </c>
      <c r="B104" s="13">
        <v>0.531</v>
      </c>
      <c r="C104" s="13">
        <v>0.498</v>
      </c>
      <c r="D104" s="9">
        <v>0.58</v>
      </c>
      <c r="E104" s="9">
        <v>0.4</v>
      </c>
    </row>
    <row r="105" spans="1:5" s="7" customFormat="1" ht="15.75">
      <c r="A105" s="4" t="s">
        <v>23</v>
      </c>
      <c r="B105" s="13">
        <v>0.592</v>
      </c>
      <c r="C105" s="13">
        <v>0.587</v>
      </c>
      <c r="D105" s="9">
        <v>6.3</v>
      </c>
      <c r="E105" s="9">
        <v>1.5</v>
      </c>
    </row>
    <row r="106" spans="1:5" s="7" customFormat="1" ht="15.75">
      <c r="A106" s="4" t="s">
        <v>24</v>
      </c>
      <c r="B106" s="13">
        <v>0.558</v>
      </c>
      <c r="C106" s="13">
        <v>0.502</v>
      </c>
      <c r="D106" s="9">
        <v>6.3</v>
      </c>
      <c r="E106" s="9">
        <v>3.9</v>
      </c>
    </row>
    <row r="107" spans="1:5" s="7" customFormat="1" ht="15.75">
      <c r="A107" s="4" t="s">
        <v>25</v>
      </c>
      <c r="B107" s="13">
        <v>0.459</v>
      </c>
      <c r="C107" s="13">
        <v>0.457</v>
      </c>
      <c r="D107" s="9">
        <v>1.1</v>
      </c>
      <c r="E107" s="9">
        <v>0.69</v>
      </c>
    </row>
    <row r="108" spans="1:5" s="7" customFormat="1" ht="15.75">
      <c r="A108" s="4" t="s">
        <v>26</v>
      </c>
      <c r="B108" s="13">
        <v>0.475</v>
      </c>
      <c r="C108" s="13">
        <v>0.409</v>
      </c>
      <c r="D108" s="9">
        <v>9.7</v>
      </c>
      <c r="E108" s="9">
        <v>9.5</v>
      </c>
    </row>
    <row r="109" spans="1:5" s="31" customFormat="1" ht="15.75">
      <c r="A109" s="4"/>
      <c r="B109" s="13"/>
      <c r="C109" s="13"/>
      <c r="D109" s="9"/>
      <c r="E109" s="9"/>
    </row>
    <row r="110" spans="1:5" s="31" customFormat="1" ht="15.75">
      <c r="A110" s="7">
        <v>1998</v>
      </c>
      <c r="B110" s="7"/>
      <c r="C110" s="7"/>
      <c r="D110" s="7"/>
      <c r="E110" s="7"/>
    </row>
    <row r="111" spans="1:5" s="31" customFormat="1" ht="15.75">
      <c r="A111" s="4" t="s">
        <v>20</v>
      </c>
      <c r="B111" s="13">
        <f>43706/(103042-G7324)</f>
        <v>0.424157139807069</v>
      </c>
      <c r="C111" s="13">
        <f>39391/(95187-7474)</f>
        <v>0.4490896446364849</v>
      </c>
      <c r="D111" s="9">
        <v>43.7</v>
      </c>
      <c r="E111" s="9">
        <v>39.4</v>
      </c>
    </row>
    <row r="112" spans="1:5" ht="31.5">
      <c r="A112" s="4" t="s">
        <v>21</v>
      </c>
      <c r="B112" s="13">
        <f>27124/(55389-4231)</f>
        <v>0.5302005551428907</v>
      </c>
      <c r="C112" s="13">
        <f>28443/(56939-4195)</f>
        <v>0.5392651296829971</v>
      </c>
      <c r="D112" s="9">
        <v>27.1</v>
      </c>
      <c r="E112" s="9">
        <v>28.4</v>
      </c>
    </row>
    <row r="113" spans="1:5" ht="31.5">
      <c r="A113" s="4" t="s">
        <v>22</v>
      </c>
      <c r="B113" s="13">
        <f>348/(1144-248)</f>
        <v>0.38839285714285715</v>
      </c>
      <c r="C113" s="13">
        <f>304/(1318-471)</f>
        <v>0.358913813459268</v>
      </c>
      <c r="D113" s="9">
        <v>0.35</v>
      </c>
      <c r="E113" s="9">
        <v>0.3</v>
      </c>
    </row>
    <row r="114" spans="1:5" ht="15.75">
      <c r="A114" s="4" t="s">
        <v>23</v>
      </c>
      <c r="B114" s="13">
        <f>5155/(11101-450)</f>
        <v>0.4839921134165806</v>
      </c>
      <c r="C114" s="13">
        <f>1154/(2305-82)</f>
        <v>0.5191183085919928</v>
      </c>
      <c r="D114" s="9">
        <v>5.2</v>
      </c>
      <c r="E114" s="9">
        <v>1.2</v>
      </c>
    </row>
    <row r="115" spans="1:5" ht="15.75">
      <c r="A115" s="4" t="s">
        <v>24</v>
      </c>
      <c r="B115" s="13">
        <f>4356/(11312-455)</f>
        <v>0.4012158054711246</v>
      </c>
      <c r="C115" s="13">
        <f>2849/(7841-241)</f>
        <v>0.3748684210526316</v>
      </c>
      <c r="D115" s="9">
        <v>4.4</v>
      </c>
      <c r="E115" s="9">
        <v>2.8</v>
      </c>
    </row>
    <row r="116" spans="1:5" ht="15.75">
      <c r="A116" s="4" t="s">
        <v>25</v>
      </c>
      <c r="B116" s="13">
        <f>756/(2767-323)</f>
        <v>0.309328968903437</v>
      </c>
      <c r="C116" s="13">
        <f>513/(1827-162)</f>
        <v>0.3081081081081081</v>
      </c>
      <c r="D116" s="9">
        <v>0.76</v>
      </c>
      <c r="E116" s="9">
        <v>0.51</v>
      </c>
    </row>
    <row r="117" spans="1:5" ht="15.75">
      <c r="A117" s="4" t="s">
        <v>26</v>
      </c>
      <c r="B117" s="13">
        <f>5966/(21329-1597)</f>
        <v>0.3023515102371782</v>
      </c>
      <c r="C117" s="13">
        <f>6129/(24957-2324)</f>
        <v>0.2707992753943357</v>
      </c>
      <c r="D117" s="9">
        <v>6</v>
      </c>
      <c r="E117" s="9">
        <v>6.1</v>
      </c>
    </row>
    <row r="118" spans="1:5" ht="15.75">
      <c r="A118" s="31"/>
      <c r="B118" s="31"/>
      <c r="C118" s="31"/>
      <c r="D118" s="9"/>
      <c r="E118" s="31"/>
    </row>
    <row r="119" spans="1:5" ht="15.75">
      <c r="A119" s="31"/>
      <c r="B119" s="31"/>
      <c r="C119" s="31"/>
      <c r="D119" s="31"/>
      <c r="E11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Shikshya Adhikari</cp:lastModifiedBy>
  <dcterms:created xsi:type="dcterms:W3CDTF">2020-12-10T18:38:11Z</dcterms:created>
  <dcterms:modified xsi:type="dcterms:W3CDTF">2023-07-06T19:03:37Z</dcterms:modified>
  <cp:category/>
  <cp:version/>
  <cp:contentType/>
  <cp:contentStatus/>
</cp:coreProperties>
</file>